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nsfer\FlintWater\Daily Lab Result Reporting\Aug-14-2025 - 0710\"/>
    </mc:Choice>
  </mc:AlternateContent>
  <xr:revisionPtr revIDLastSave="0" documentId="13_ncr:1_{7B7D60D2-4ECC-49DD-AB12-642D972B15C7}" xr6:coauthVersionLast="47" xr6:coauthVersionMax="47" xr10:uidLastSave="{00000000-0000-0000-0000-000000000000}"/>
  <bookViews>
    <workbookView xWindow="1560" yWindow="1560" windowWidth="23085" windowHeight="12945" activeTab="1" xr2:uid="{00000000-000D-0000-FFFF-FFFF00000000}"/>
  </bookViews>
  <sheets>
    <sheet name="Sorted by Lead Concentration" sheetId="163" r:id="rId1"/>
    <sheet name="Sorted by Address" sheetId="164" r:id="rId2"/>
    <sheet name="Analysis" sheetId="165" r:id="rId3"/>
  </sheets>
  <definedNames>
    <definedName name="_xlnm.Print_Titles" localSheetId="1">'Sorted by Address'!$1:$2</definedName>
    <definedName name="_xlnm.Print_Titles" localSheetId="0">'Sorted by Lead Concentration'!$1:$2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5" l="1"/>
  <c r="G24" i="165"/>
  <c r="G23" i="165"/>
  <c r="G18" i="165"/>
  <c r="G17" i="165"/>
  <c r="G16" i="165"/>
  <c r="H18" i="165"/>
  <c r="G11" i="165"/>
  <c r="H11" i="165" s="1"/>
  <c r="G10" i="165"/>
  <c r="G9" i="165"/>
  <c r="G4" i="165"/>
  <c r="G3" i="165"/>
  <c r="G2" i="165"/>
  <c r="B26" i="165"/>
  <c r="B25" i="165"/>
  <c r="B24" i="165"/>
  <c r="B23" i="165"/>
  <c r="C24" i="165" s="1"/>
  <c r="B19" i="165"/>
  <c r="B18" i="165"/>
  <c r="C18" i="165" s="1"/>
  <c r="B17" i="165"/>
  <c r="B16" i="165"/>
  <c r="C19" i="165"/>
  <c r="B12" i="165"/>
  <c r="B11" i="165"/>
  <c r="C11" i="165" s="1"/>
  <c r="B10" i="165"/>
  <c r="C10" i="165" s="1"/>
  <c r="B9" i="165"/>
  <c r="C12" i="165" s="1"/>
  <c r="B5" i="165"/>
  <c r="B4" i="165"/>
  <c r="C4" i="165" s="1"/>
  <c r="B3" i="165"/>
  <c r="B2" i="165"/>
  <c r="C5" i="165"/>
  <c r="H24" i="165" l="1"/>
  <c r="H25" i="165"/>
  <c r="H17" i="165"/>
  <c r="H10" i="165"/>
  <c r="H3" i="165"/>
  <c r="H4" i="165"/>
  <c r="C26" i="165"/>
  <c r="C25" i="165"/>
  <c r="C17" i="165"/>
  <c r="C3" i="165"/>
</calcChain>
</file>

<file path=xl/sharedStrings.xml><?xml version="1.0" encoding="utf-8"?>
<sst xmlns="http://schemas.openxmlformats.org/spreadsheetml/2006/main" count="636" uniqueCount="124">
  <si>
    <t>Sample Number</t>
  </si>
  <si>
    <t>Date Submitted</t>
  </si>
  <si>
    <t>City</t>
  </si>
  <si>
    <t>Zip Code</t>
  </si>
  <si>
    <t>Analysis (Lead)</t>
  </si>
  <si>
    <t>Analysis (Copper)</t>
  </si>
  <si>
    <t>Street Name</t>
  </si>
  <si>
    <t>Street #</t>
  </si>
  <si>
    <t>1 Liter Calculated (PPB)</t>
  </si>
  <si>
    <t>1 Liter (PPB)</t>
  </si>
  <si>
    <t>250 ml Bottle (PPB)</t>
  </si>
  <si>
    <t>750 ml Bottle (PPB)</t>
  </si>
  <si>
    <t>LL74463</t>
  </si>
  <si>
    <t>FLINT</t>
  </si>
  <si>
    <t>48505</t>
  </si>
  <si>
    <t>LL74464</t>
  </si>
  <si>
    <t>48504</t>
  </si>
  <si>
    <t>LL74465</t>
  </si>
  <si>
    <t>LL75497</t>
  </si>
  <si>
    <t>LL76475</t>
  </si>
  <si>
    <t>48503</t>
  </si>
  <si>
    <t>LL76476</t>
  </si>
  <si>
    <t>LL76477</t>
  </si>
  <si>
    <t>LL76478</t>
  </si>
  <si>
    <t>LL76479</t>
  </si>
  <si>
    <t>LL76480</t>
  </si>
  <si>
    <t>LL76481</t>
  </si>
  <si>
    <t>48507</t>
  </si>
  <si>
    <t>LL76482</t>
  </si>
  <si>
    <t>LL76483</t>
  </si>
  <si>
    <t>LL76484</t>
  </si>
  <si>
    <t>LL76485</t>
  </si>
  <si>
    <t>LL76486</t>
  </si>
  <si>
    <t>LL76487</t>
  </si>
  <si>
    <t>LL76488</t>
  </si>
  <si>
    <t>LL76489</t>
  </si>
  <si>
    <t>LL76490</t>
  </si>
  <si>
    <t>LL76491</t>
  </si>
  <si>
    <t>LL76492</t>
  </si>
  <si>
    <t>LL77405</t>
  </si>
  <si>
    <t>LL77406</t>
  </si>
  <si>
    <t>LL77407</t>
  </si>
  <si>
    <t>LL77408</t>
  </si>
  <si>
    <t>LL77409</t>
  </si>
  <si>
    <t>LL77410</t>
  </si>
  <si>
    <t>LL78511</t>
  </si>
  <si>
    <t>LL78512</t>
  </si>
  <si>
    <t>LL78513</t>
  </si>
  <si>
    <t>48506</t>
  </si>
  <si>
    <t>LL78514</t>
  </si>
  <si>
    <t>LL78515</t>
  </si>
  <si>
    <t>LL78516</t>
  </si>
  <si>
    <t>LL78517</t>
  </si>
  <si>
    <t>LL78518</t>
  </si>
  <si>
    <t>LL78519</t>
  </si>
  <si>
    <t>LL78520</t>
  </si>
  <si>
    <t>Lead</t>
  </si>
  <si>
    <t>Copper</t>
  </si>
  <si>
    <t>749</t>
  </si>
  <si>
    <t>BLOOR AVE</t>
  </si>
  <si>
    <t>506</t>
  </si>
  <si>
    <t>E HARRIET ST</t>
  </si>
  <si>
    <t>807</t>
  </si>
  <si>
    <t>E SECOND ST</t>
  </si>
  <si>
    <t>509</t>
  </si>
  <si>
    <t>HARRIET ST</t>
  </si>
  <si>
    <t>2029</t>
  </si>
  <si>
    <t>JOLIET ST</t>
  </si>
  <si>
    <t>1425</t>
  </si>
  <si>
    <t>KNIGHT AVE</t>
  </si>
  <si>
    <t>1365</t>
  </si>
  <si>
    <t>LAPEER RD</t>
  </si>
  <si>
    <t>4913</t>
  </si>
  <si>
    <t>N SAGINAW ST</t>
  </si>
  <si>
    <t>4518</t>
  </si>
  <si>
    <t>OGEMA AVE</t>
  </si>
  <si>
    <t>1602</t>
  </si>
  <si>
    <t>PETTIBONE AVE</t>
  </si>
  <si>
    <t>1238</t>
  </si>
  <si>
    <t>PINEHURST AVE</t>
  </si>
  <si>
    <t>2438</t>
  </si>
  <si>
    <t>RASKOB</t>
  </si>
  <si>
    <t>2010</t>
  </si>
  <si>
    <t>SEYMOUR ST</t>
  </si>
  <si>
    <t>602</t>
  </si>
  <si>
    <t>W 12TH ST</t>
  </si>
  <si>
    <t>1201</t>
  </si>
  <si>
    <t>W ATHERTON RD</t>
  </si>
  <si>
    <t>115</t>
  </si>
  <si>
    <t>W PATERSON ST</t>
  </si>
  <si>
    <t>818</t>
  </si>
  <si>
    <t>1612</t>
  </si>
  <si>
    <t>1250</t>
  </si>
  <si>
    <t>3410</t>
  </si>
  <si>
    <t>952</t>
  </si>
  <si>
    <t>W BALTIMORE BLVD</t>
  </si>
  <si>
    <t>MARYLAND AVE</t>
  </si>
  <si>
    <t>ROOSEVELT AVE</t>
  </si>
  <si>
    <t>BEECHER RD</t>
  </si>
  <si>
    <t>HUBBARD AVE</t>
  </si>
  <si>
    <t>Notes:</t>
  </si>
  <si>
    <t>ppb = parts per billion</t>
  </si>
  <si>
    <t>Lead values exceeding 12 ppb and Copper results exceeding 1,300 are highlighted in red.</t>
  </si>
  <si>
    <t>Sample results of "Not Detected" have been replaced with a numerical value of zero for ease of sorting.</t>
  </si>
  <si>
    <t>Samples without a zip code did not have one provided on the accompanying paperwork.</t>
  </si>
  <si>
    <t>*** indicate Invalid Zip Code</t>
  </si>
  <si>
    <t>2 Bottle Kit</t>
  </si>
  <si>
    <t>1 Bottle Kit</t>
  </si>
  <si>
    <t>Percent</t>
  </si>
  <si>
    <t>250 ml LEAD Data Summary for 08/14/2025</t>
  </si>
  <si>
    <t>Total number of samples:</t>
  </si>
  <si>
    <t>0-10 ppb:</t>
  </si>
  <si>
    <t>11-12 ppb:</t>
  </si>
  <si>
    <t>Above 12 ppb:</t>
  </si>
  <si>
    <t>Number</t>
  </si>
  <si>
    <t>750 ml LEAD Data Summary for 08/14/2025</t>
  </si>
  <si>
    <t>1 Liter Calculated LEAD Data Summary for 08/14/2025</t>
  </si>
  <si>
    <t>1 Liter Lead LEAD Summary for 08/14/2025</t>
  </si>
  <si>
    <t>250 ml COPPER Data Summary for 08/14/2025</t>
  </si>
  <si>
    <t>0-1,300 ppb:</t>
  </si>
  <si>
    <t>Above 1,300 ppb:</t>
  </si>
  <si>
    <t>750 ml COPPER Data Summary for 08/14/2025</t>
  </si>
  <si>
    <t>1 Liter Calculated COPPER Data Summary for 08/14/2025</t>
  </si>
  <si>
    <t>1 Liter COPPER Data Summary for 08/14/2025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</si>
</sst>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7900"/>
  <sheetViews>
    <sheetView zoomScaleNormal="100" workbookViewId="0">
      <pane ySplit="2" topLeftCell="A3" activePane="bottomLeft" state="frozenSplit"/>
      <selection activeCell="H1" sqref="H1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18.710937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106</v>
      </c>
      <c r="F1" s="17"/>
      <c r="G1" s="19" t="s">
        <v>107</v>
      </c>
      <c r="H1" s="22"/>
      <c r="I1" s="19"/>
      <c r="J1" s="17" t="s">
        <v>106</v>
      </c>
      <c r="K1" s="17"/>
      <c r="L1" s="19" t="s">
        <v>107</v>
      </c>
      <c r="M1" s="22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41</v>
      </c>
      <c r="B3" s="7">
        <v>45862.558125000003</v>
      </c>
      <c r="C3" s="8" t="s">
        <v>56</v>
      </c>
      <c r="D3" s="9"/>
      <c r="E3" s="6"/>
      <c r="F3" s="8"/>
      <c r="G3" s="10">
        <v>0</v>
      </c>
      <c r="H3" s="11" t="s">
        <v>57</v>
      </c>
      <c r="I3" s="9"/>
      <c r="J3" s="6"/>
      <c r="K3" s="8"/>
      <c r="L3" s="10">
        <v>0</v>
      </c>
      <c r="M3" s="9" t="s">
        <v>62</v>
      </c>
      <c r="N3" s="12" t="s">
        <v>63</v>
      </c>
      <c r="O3" s="6" t="s">
        <v>13</v>
      </c>
      <c r="P3" s="6" t="s">
        <v>20</v>
      </c>
    </row>
    <row r="4" spans="1:16" x14ac:dyDescent="0.25">
      <c r="A4" s="6" t="s">
        <v>42</v>
      </c>
      <c r="B4" s="7">
        <v>45862.558136574102</v>
      </c>
      <c r="C4" s="8" t="s">
        <v>56</v>
      </c>
      <c r="D4" s="9"/>
      <c r="E4" s="6"/>
      <c r="F4" s="8"/>
      <c r="G4" s="10">
        <v>0</v>
      </c>
      <c r="H4" s="11" t="s">
        <v>57</v>
      </c>
      <c r="I4" s="9"/>
      <c r="J4" s="6"/>
      <c r="K4" s="8"/>
      <c r="L4" s="10">
        <v>60</v>
      </c>
      <c r="M4" s="9" t="s">
        <v>62</v>
      </c>
      <c r="N4" s="12" t="s">
        <v>63</v>
      </c>
      <c r="O4" s="6" t="s">
        <v>13</v>
      </c>
      <c r="P4" s="6" t="s">
        <v>20</v>
      </c>
    </row>
    <row r="5" spans="1:16" x14ac:dyDescent="0.25">
      <c r="A5" s="6" t="s">
        <v>12</v>
      </c>
      <c r="B5" s="7">
        <v>45840.555844907401</v>
      </c>
      <c r="C5" s="8" t="s">
        <v>56</v>
      </c>
      <c r="D5" s="9">
        <v>0</v>
      </c>
      <c r="E5" s="6">
        <v>0</v>
      </c>
      <c r="F5" s="8">
        <v>0</v>
      </c>
      <c r="G5" s="10"/>
      <c r="H5" s="11" t="s">
        <v>57</v>
      </c>
      <c r="I5" s="9">
        <v>0</v>
      </c>
      <c r="J5" s="6">
        <v>0</v>
      </c>
      <c r="K5" s="8">
        <v>0</v>
      </c>
      <c r="L5" s="10"/>
      <c r="M5" s="9" t="s">
        <v>64</v>
      </c>
      <c r="N5" s="12" t="s">
        <v>65</v>
      </c>
      <c r="O5" s="6" t="s">
        <v>13</v>
      </c>
      <c r="P5" s="6" t="s">
        <v>14</v>
      </c>
    </row>
    <row r="6" spans="1:16" x14ac:dyDescent="0.25">
      <c r="A6" s="6" t="s">
        <v>18</v>
      </c>
      <c r="B6" s="7">
        <v>45848.5464699074</v>
      </c>
      <c r="C6" s="8" t="s">
        <v>56</v>
      </c>
      <c r="D6" s="9">
        <v>0</v>
      </c>
      <c r="E6" s="6">
        <v>0</v>
      </c>
      <c r="F6" s="8">
        <v>0</v>
      </c>
      <c r="G6" s="10"/>
      <c r="H6" s="11" t="s">
        <v>57</v>
      </c>
      <c r="I6" s="9">
        <v>0</v>
      </c>
      <c r="J6" s="6">
        <v>0</v>
      </c>
      <c r="K6" s="8">
        <v>0</v>
      </c>
      <c r="L6" s="10"/>
      <c r="M6" s="9" t="s">
        <v>66</v>
      </c>
      <c r="N6" s="12" t="s">
        <v>67</v>
      </c>
      <c r="O6" s="6" t="s">
        <v>13</v>
      </c>
      <c r="P6" s="6" t="s">
        <v>16</v>
      </c>
    </row>
    <row r="7" spans="1:16" x14ac:dyDescent="0.25">
      <c r="A7" s="6" t="s">
        <v>22</v>
      </c>
      <c r="B7" s="7">
        <v>45855.582534722198</v>
      </c>
      <c r="C7" s="8" t="s">
        <v>56</v>
      </c>
      <c r="D7" s="9"/>
      <c r="E7" s="6"/>
      <c r="F7" s="8"/>
      <c r="G7" s="10">
        <v>0</v>
      </c>
      <c r="H7" s="11" t="s">
        <v>57</v>
      </c>
      <c r="I7" s="9"/>
      <c r="J7" s="6"/>
      <c r="K7" s="8"/>
      <c r="L7" s="10">
        <v>0</v>
      </c>
      <c r="M7" s="9" t="s">
        <v>68</v>
      </c>
      <c r="N7" s="12" t="s">
        <v>69</v>
      </c>
      <c r="O7" s="6" t="s">
        <v>13</v>
      </c>
      <c r="P7" s="6" t="s">
        <v>20</v>
      </c>
    </row>
    <row r="8" spans="1:16" x14ac:dyDescent="0.25">
      <c r="A8" s="6" t="s">
        <v>23</v>
      </c>
      <c r="B8" s="7">
        <v>45855.582546296297</v>
      </c>
      <c r="C8" s="8" t="s">
        <v>56</v>
      </c>
      <c r="D8" s="9"/>
      <c r="E8" s="6"/>
      <c r="F8" s="8"/>
      <c r="G8" s="10">
        <v>0</v>
      </c>
      <c r="H8" s="11" t="s">
        <v>57</v>
      </c>
      <c r="I8" s="9"/>
      <c r="J8" s="6"/>
      <c r="K8" s="8"/>
      <c r="L8" s="10">
        <v>0</v>
      </c>
      <c r="M8" s="9" t="s">
        <v>68</v>
      </c>
      <c r="N8" s="12" t="s">
        <v>69</v>
      </c>
      <c r="O8" s="6" t="s">
        <v>13</v>
      </c>
      <c r="P8" s="6" t="s">
        <v>20</v>
      </c>
    </row>
    <row r="9" spans="1:16" x14ac:dyDescent="0.25">
      <c r="A9" s="6" t="s">
        <v>35</v>
      </c>
      <c r="B9" s="7">
        <v>45855.582650463002</v>
      </c>
      <c r="C9" s="8" t="s">
        <v>56</v>
      </c>
      <c r="D9" s="9"/>
      <c r="E9" s="6"/>
      <c r="F9" s="8"/>
      <c r="G9" s="10">
        <v>0</v>
      </c>
      <c r="H9" s="11" t="s">
        <v>57</v>
      </c>
      <c r="I9" s="9"/>
      <c r="J9" s="6"/>
      <c r="K9" s="8"/>
      <c r="L9" s="10">
        <v>0</v>
      </c>
      <c r="M9" s="9" t="s">
        <v>70</v>
      </c>
      <c r="N9" s="12" t="s">
        <v>71</v>
      </c>
      <c r="O9" s="6" t="s">
        <v>13</v>
      </c>
      <c r="P9" s="6" t="s">
        <v>20</v>
      </c>
    </row>
    <row r="10" spans="1:16" x14ac:dyDescent="0.25">
      <c r="A10" s="6" t="s">
        <v>36</v>
      </c>
      <c r="B10" s="7">
        <v>45855.582662036999</v>
      </c>
      <c r="C10" s="8" t="s">
        <v>56</v>
      </c>
      <c r="D10" s="9"/>
      <c r="E10" s="6"/>
      <c r="F10" s="8"/>
      <c r="G10" s="10">
        <v>0</v>
      </c>
      <c r="H10" s="11" t="s">
        <v>57</v>
      </c>
      <c r="I10" s="9"/>
      <c r="J10" s="6"/>
      <c r="K10" s="8"/>
      <c r="L10" s="10">
        <v>0</v>
      </c>
      <c r="M10" s="9" t="s">
        <v>70</v>
      </c>
      <c r="N10" s="12" t="s">
        <v>71</v>
      </c>
      <c r="O10" s="6" t="s">
        <v>13</v>
      </c>
      <c r="P10" s="6" t="s">
        <v>20</v>
      </c>
    </row>
    <row r="11" spans="1:16" x14ac:dyDescent="0.25">
      <c r="A11" s="6" t="s">
        <v>33</v>
      </c>
      <c r="B11" s="7">
        <v>45855.582627314798</v>
      </c>
      <c r="C11" s="8" t="s">
        <v>56</v>
      </c>
      <c r="D11" s="9"/>
      <c r="E11" s="6"/>
      <c r="F11" s="8"/>
      <c r="G11" s="10">
        <v>0</v>
      </c>
      <c r="H11" s="11" t="s">
        <v>57</v>
      </c>
      <c r="I11" s="9"/>
      <c r="J11" s="6"/>
      <c r="K11" s="8"/>
      <c r="L11" s="10">
        <v>0</v>
      </c>
      <c r="M11" s="9" t="s">
        <v>76</v>
      </c>
      <c r="N11" s="12" t="s">
        <v>77</v>
      </c>
      <c r="O11" s="6" t="s">
        <v>13</v>
      </c>
      <c r="P11" s="6" t="s">
        <v>27</v>
      </c>
    </row>
    <row r="12" spans="1:16" x14ac:dyDescent="0.25">
      <c r="A12" s="6" t="s">
        <v>34</v>
      </c>
      <c r="B12" s="7">
        <v>45855.582638888904</v>
      </c>
      <c r="C12" s="8" t="s">
        <v>56</v>
      </c>
      <c r="D12" s="9"/>
      <c r="E12" s="6"/>
      <c r="F12" s="8"/>
      <c r="G12" s="10">
        <v>0</v>
      </c>
      <c r="H12" s="11" t="s">
        <v>57</v>
      </c>
      <c r="I12" s="9"/>
      <c r="J12" s="6"/>
      <c r="K12" s="8"/>
      <c r="L12" s="10">
        <v>0</v>
      </c>
      <c r="M12" s="9" t="s">
        <v>76</v>
      </c>
      <c r="N12" s="12" t="s">
        <v>77</v>
      </c>
      <c r="O12" s="6" t="s">
        <v>13</v>
      </c>
      <c r="P12" s="6" t="s">
        <v>27</v>
      </c>
    </row>
    <row r="13" spans="1:16" x14ac:dyDescent="0.25">
      <c r="A13" s="6" t="s">
        <v>26</v>
      </c>
      <c r="B13" s="7">
        <v>45855.582569444399</v>
      </c>
      <c r="C13" s="8" t="s">
        <v>56</v>
      </c>
      <c r="D13" s="9"/>
      <c r="E13" s="6"/>
      <c r="F13" s="8"/>
      <c r="G13" s="10">
        <v>0</v>
      </c>
      <c r="H13" s="11" t="s">
        <v>57</v>
      </c>
      <c r="I13" s="9"/>
      <c r="J13" s="6"/>
      <c r="K13" s="8"/>
      <c r="L13" s="10">
        <v>0</v>
      </c>
      <c r="M13" s="9" t="s">
        <v>78</v>
      </c>
      <c r="N13" s="12" t="s">
        <v>79</v>
      </c>
      <c r="O13" s="6" t="s">
        <v>13</v>
      </c>
      <c r="P13" s="6" t="s">
        <v>27</v>
      </c>
    </row>
    <row r="14" spans="1:16" x14ac:dyDescent="0.25">
      <c r="A14" s="6" t="s">
        <v>28</v>
      </c>
      <c r="B14" s="7">
        <v>45855.582581018498</v>
      </c>
      <c r="C14" s="8" t="s">
        <v>56</v>
      </c>
      <c r="D14" s="9"/>
      <c r="E14" s="6"/>
      <c r="F14" s="8"/>
      <c r="G14" s="10">
        <v>0</v>
      </c>
      <c r="H14" s="11" t="s">
        <v>57</v>
      </c>
      <c r="I14" s="9"/>
      <c r="J14" s="6"/>
      <c r="K14" s="8"/>
      <c r="L14" s="10">
        <v>0</v>
      </c>
      <c r="M14" s="9" t="s">
        <v>78</v>
      </c>
      <c r="N14" s="12" t="s">
        <v>79</v>
      </c>
      <c r="O14" s="6" t="s">
        <v>13</v>
      </c>
      <c r="P14" s="6" t="s">
        <v>27</v>
      </c>
    </row>
    <row r="15" spans="1:16" x14ac:dyDescent="0.25">
      <c r="A15" s="6" t="s">
        <v>15</v>
      </c>
      <c r="B15" s="7">
        <v>45840.5558564815</v>
      </c>
      <c r="C15" s="8" t="s">
        <v>56</v>
      </c>
      <c r="D15" s="9">
        <v>0</v>
      </c>
      <c r="E15" s="6">
        <v>0</v>
      </c>
      <c r="F15" s="8">
        <v>0</v>
      </c>
      <c r="G15" s="10"/>
      <c r="H15" s="11" t="s">
        <v>57</v>
      </c>
      <c r="I15" s="9">
        <v>0</v>
      </c>
      <c r="J15" s="6">
        <v>0</v>
      </c>
      <c r="K15" s="8">
        <v>0</v>
      </c>
      <c r="L15" s="10"/>
      <c r="M15" s="9" t="s">
        <v>80</v>
      </c>
      <c r="N15" s="12" t="s">
        <v>81</v>
      </c>
      <c r="O15" s="6" t="s">
        <v>13</v>
      </c>
      <c r="P15" s="6" t="s">
        <v>16</v>
      </c>
    </row>
    <row r="16" spans="1:16" x14ac:dyDescent="0.25">
      <c r="A16" s="6" t="s">
        <v>24</v>
      </c>
      <c r="B16" s="7">
        <v>45855.582546296297</v>
      </c>
      <c r="C16" s="8" t="s">
        <v>56</v>
      </c>
      <c r="D16" s="9"/>
      <c r="E16" s="6"/>
      <c r="F16" s="8"/>
      <c r="G16" s="10">
        <v>0</v>
      </c>
      <c r="H16" s="11" t="s">
        <v>57</v>
      </c>
      <c r="I16" s="9"/>
      <c r="J16" s="6"/>
      <c r="K16" s="8"/>
      <c r="L16" s="10">
        <v>0</v>
      </c>
      <c r="M16" s="9" t="s">
        <v>82</v>
      </c>
      <c r="N16" s="12" t="s">
        <v>83</v>
      </c>
      <c r="O16" s="6" t="s">
        <v>13</v>
      </c>
      <c r="P16" s="6" t="s">
        <v>20</v>
      </c>
    </row>
    <row r="17" spans="1:16" x14ac:dyDescent="0.25">
      <c r="A17" s="6" t="s">
        <v>25</v>
      </c>
      <c r="B17" s="7">
        <v>45855.582557870403</v>
      </c>
      <c r="C17" s="8" t="s">
        <v>56</v>
      </c>
      <c r="D17" s="9"/>
      <c r="E17" s="6"/>
      <c r="F17" s="8"/>
      <c r="G17" s="10">
        <v>0</v>
      </c>
      <c r="H17" s="11" t="s">
        <v>57</v>
      </c>
      <c r="I17" s="9"/>
      <c r="J17" s="6"/>
      <c r="K17" s="8"/>
      <c r="L17" s="10">
        <v>0</v>
      </c>
      <c r="M17" s="9" t="s">
        <v>82</v>
      </c>
      <c r="N17" s="12" t="s">
        <v>83</v>
      </c>
      <c r="O17" s="6" t="s">
        <v>13</v>
      </c>
      <c r="P17" s="6" t="s">
        <v>20</v>
      </c>
    </row>
    <row r="18" spans="1:16" x14ac:dyDescent="0.25">
      <c r="A18" s="6" t="s">
        <v>30</v>
      </c>
      <c r="B18" s="7">
        <v>45855.582604166702</v>
      </c>
      <c r="C18" s="8" t="s">
        <v>56</v>
      </c>
      <c r="D18" s="9"/>
      <c r="E18" s="6"/>
      <c r="F18" s="8"/>
      <c r="G18" s="10">
        <v>0</v>
      </c>
      <c r="H18" s="11" t="s">
        <v>57</v>
      </c>
      <c r="I18" s="9"/>
      <c r="J18" s="6"/>
      <c r="K18" s="8"/>
      <c r="L18" s="10">
        <v>0</v>
      </c>
      <c r="M18" s="9" t="s">
        <v>86</v>
      </c>
      <c r="N18" s="12" t="s">
        <v>87</v>
      </c>
      <c r="O18" s="6" t="s">
        <v>13</v>
      </c>
      <c r="P18" s="6" t="s">
        <v>27</v>
      </c>
    </row>
    <row r="19" spans="1:16" x14ac:dyDescent="0.25">
      <c r="A19" s="6" t="s">
        <v>39</v>
      </c>
      <c r="B19" s="7">
        <v>45862.558101851901</v>
      </c>
      <c r="C19" s="8" t="s">
        <v>56</v>
      </c>
      <c r="D19" s="9"/>
      <c r="E19" s="6"/>
      <c r="F19" s="8"/>
      <c r="G19" s="10">
        <v>0</v>
      </c>
      <c r="H19" s="11" t="s">
        <v>57</v>
      </c>
      <c r="I19" s="9"/>
      <c r="J19" s="6"/>
      <c r="K19" s="8"/>
      <c r="L19" s="10">
        <v>0</v>
      </c>
      <c r="M19" s="9" t="s">
        <v>88</v>
      </c>
      <c r="N19" s="12" t="s">
        <v>89</v>
      </c>
      <c r="O19" s="6" t="s">
        <v>13</v>
      </c>
      <c r="P19" s="6" t="s">
        <v>20</v>
      </c>
    </row>
    <row r="20" spans="1:16" x14ac:dyDescent="0.25">
      <c r="A20" s="6" t="s">
        <v>40</v>
      </c>
      <c r="B20" s="7">
        <v>45862.558113425897</v>
      </c>
      <c r="C20" s="8" t="s">
        <v>56</v>
      </c>
      <c r="D20" s="9"/>
      <c r="E20" s="6"/>
      <c r="F20" s="8"/>
      <c r="G20" s="10">
        <v>0</v>
      </c>
      <c r="H20" s="11" t="s">
        <v>57</v>
      </c>
      <c r="I20" s="9"/>
      <c r="J20" s="6"/>
      <c r="K20" s="8"/>
      <c r="L20" s="10">
        <v>0</v>
      </c>
      <c r="M20" s="9" t="s">
        <v>88</v>
      </c>
      <c r="N20" s="12" t="s">
        <v>89</v>
      </c>
      <c r="O20" s="6" t="s">
        <v>13</v>
      </c>
      <c r="P20" s="6" t="s">
        <v>20</v>
      </c>
    </row>
    <row r="21" spans="1:16" x14ac:dyDescent="0.25">
      <c r="A21" s="6" t="s">
        <v>47</v>
      </c>
      <c r="B21" s="7">
        <v>45869.5785763889</v>
      </c>
      <c r="C21" s="8" t="s">
        <v>56</v>
      </c>
      <c r="D21" s="9"/>
      <c r="E21" s="6"/>
      <c r="F21" s="8"/>
      <c r="G21" s="10">
        <v>0</v>
      </c>
      <c r="H21" s="11" t="s">
        <v>57</v>
      </c>
      <c r="I21" s="9"/>
      <c r="J21" s="6"/>
      <c r="K21" s="8"/>
      <c r="L21" s="10">
        <v>0</v>
      </c>
      <c r="M21" s="9" t="s">
        <v>91</v>
      </c>
      <c r="N21" s="12" t="s">
        <v>96</v>
      </c>
      <c r="O21" s="6" t="s">
        <v>13</v>
      </c>
      <c r="P21" s="6" t="s">
        <v>48</v>
      </c>
    </row>
    <row r="22" spans="1:16" x14ac:dyDescent="0.25">
      <c r="A22" s="6" t="s">
        <v>49</v>
      </c>
      <c r="B22" s="7">
        <v>45869.578587962998</v>
      </c>
      <c r="C22" s="8" t="s">
        <v>56</v>
      </c>
      <c r="D22" s="9"/>
      <c r="E22" s="6"/>
      <c r="F22" s="8"/>
      <c r="G22" s="10">
        <v>0</v>
      </c>
      <c r="H22" s="11" t="s">
        <v>57</v>
      </c>
      <c r="I22" s="9"/>
      <c r="J22" s="6"/>
      <c r="K22" s="8"/>
      <c r="L22" s="10">
        <v>0</v>
      </c>
      <c r="M22" s="9" t="s">
        <v>91</v>
      </c>
      <c r="N22" s="12" t="s">
        <v>96</v>
      </c>
      <c r="O22" s="6" t="s">
        <v>13</v>
      </c>
      <c r="P22" s="6" t="s">
        <v>48</v>
      </c>
    </row>
    <row r="23" spans="1:16" x14ac:dyDescent="0.25">
      <c r="A23" s="6" t="s">
        <v>50</v>
      </c>
      <c r="B23" s="7">
        <v>45869.578599537002</v>
      </c>
      <c r="C23" s="8" t="s">
        <v>56</v>
      </c>
      <c r="D23" s="9"/>
      <c r="E23" s="6"/>
      <c r="F23" s="8"/>
      <c r="G23" s="10">
        <v>0</v>
      </c>
      <c r="H23" s="11" t="s">
        <v>57</v>
      </c>
      <c r="I23" s="9"/>
      <c r="J23" s="6"/>
      <c r="K23" s="8"/>
      <c r="L23" s="10">
        <v>0</v>
      </c>
      <c r="M23" s="9" t="s">
        <v>92</v>
      </c>
      <c r="N23" s="12" t="s">
        <v>97</v>
      </c>
      <c r="O23" s="6" t="s">
        <v>13</v>
      </c>
      <c r="P23" s="6" t="s">
        <v>20</v>
      </c>
    </row>
    <row r="24" spans="1:16" x14ac:dyDescent="0.25">
      <c r="A24" s="6" t="s">
        <v>51</v>
      </c>
      <c r="B24" s="7">
        <v>45869.578611111101</v>
      </c>
      <c r="C24" s="8" t="s">
        <v>56</v>
      </c>
      <c r="D24" s="9"/>
      <c r="E24" s="6"/>
      <c r="F24" s="8"/>
      <c r="G24" s="10">
        <v>0</v>
      </c>
      <c r="H24" s="11" t="s">
        <v>57</v>
      </c>
      <c r="I24" s="9"/>
      <c r="J24" s="6"/>
      <c r="K24" s="8"/>
      <c r="L24" s="10">
        <v>0</v>
      </c>
      <c r="M24" s="9" t="s">
        <v>92</v>
      </c>
      <c r="N24" s="12" t="s">
        <v>97</v>
      </c>
      <c r="O24" s="6" t="s">
        <v>13</v>
      </c>
      <c r="P24" s="6" t="s">
        <v>20</v>
      </c>
    </row>
    <row r="25" spans="1:16" x14ac:dyDescent="0.25">
      <c r="A25" s="6" t="s">
        <v>52</v>
      </c>
      <c r="B25" s="7">
        <v>45869.5786226852</v>
      </c>
      <c r="C25" s="8" t="s">
        <v>56</v>
      </c>
      <c r="D25" s="9"/>
      <c r="E25" s="6"/>
      <c r="F25" s="8"/>
      <c r="G25" s="10">
        <v>0</v>
      </c>
      <c r="H25" s="11" t="s">
        <v>57</v>
      </c>
      <c r="I25" s="9"/>
      <c r="J25" s="6"/>
      <c r="K25" s="8"/>
      <c r="L25" s="10">
        <v>0</v>
      </c>
      <c r="M25" s="9" t="s">
        <v>93</v>
      </c>
      <c r="N25" s="12" t="s">
        <v>98</v>
      </c>
      <c r="O25" s="6" t="s">
        <v>13</v>
      </c>
      <c r="P25" s="6" t="s">
        <v>20</v>
      </c>
    </row>
    <row r="26" spans="1:16" x14ac:dyDescent="0.25">
      <c r="A26" s="6" t="s">
        <v>53</v>
      </c>
      <c r="B26" s="7">
        <v>45869.5786226852</v>
      </c>
      <c r="C26" s="8" t="s">
        <v>56</v>
      </c>
      <c r="D26" s="9"/>
      <c r="E26" s="6"/>
      <c r="F26" s="8"/>
      <c r="G26" s="10">
        <v>0</v>
      </c>
      <c r="H26" s="11" t="s">
        <v>57</v>
      </c>
      <c r="I26" s="9"/>
      <c r="J26" s="6"/>
      <c r="K26" s="8"/>
      <c r="L26" s="10">
        <v>0</v>
      </c>
      <c r="M26" s="9" t="s">
        <v>93</v>
      </c>
      <c r="N26" s="12" t="s">
        <v>98</v>
      </c>
      <c r="O26" s="6" t="s">
        <v>13</v>
      </c>
      <c r="P26" s="6" t="s">
        <v>20</v>
      </c>
    </row>
    <row r="27" spans="1:16" x14ac:dyDescent="0.25">
      <c r="A27" s="6" t="s">
        <v>54</v>
      </c>
      <c r="B27" s="7">
        <v>45869.578634259298</v>
      </c>
      <c r="C27" s="8" t="s">
        <v>56</v>
      </c>
      <c r="D27" s="9"/>
      <c r="E27" s="6"/>
      <c r="F27" s="8"/>
      <c r="G27" s="10">
        <v>0</v>
      </c>
      <c r="H27" s="11" t="s">
        <v>57</v>
      </c>
      <c r="I27" s="9"/>
      <c r="J27" s="6"/>
      <c r="K27" s="8"/>
      <c r="L27" s="10">
        <v>0</v>
      </c>
      <c r="M27" s="9" t="s">
        <v>94</v>
      </c>
      <c r="N27" s="12" t="s">
        <v>99</v>
      </c>
      <c r="O27" s="6" t="s">
        <v>13</v>
      </c>
      <c r="P27" s="6" t="s">
        <v>20</v>
      </c>
    </row>
    <row r="28" spans="1:16" x14ac:dyDescent="0.25">
      <c r="A28" s="6" t="s">
        <v>43</v>
      </c>
      <c r="B28" s="7">
        <v>45862.558148148099</v>
      </c>
      <c r="C28" s="8" t="s">
        <v>56</v>
      </c>
      <c r="D28" s="9"/>
      <c r="E28" s="6"/>
      <c r="F28" s="8"/>
      <c r="G28" s="10">
        <v>1</v>
      </c>
      <c r="H28" s="11" t="s">
        <v>57</v>
      </c>
      <c r="I28" s="9"/>
      <c r="J28" s="6"/>
      <c r="K28" s="8"/>
      <c r="L28" s="10">
        <v>0</v>
      </c>
      <c r="M28" s="9" t="s">
        <v>72</v>
      </c>
      <c r="N28" s="12" t="s">
        <v>73</v>
      </c>
      <c r="O28" s="6" t="s">
        <v>13</v>
      </c>
      <c r="P28" s="6" t="s">
        <v>14</v>
      </c>
    </row>
    <row r="29" spans="1:16" x14ac:dyDescent="0.25">
      <c r="A29" s="6" t="s">
        <v>19</v>
      </c>
      <c r="B29" s="7">
        <v>45855.582511574103</v>
      </c>
      <c r="C29" s="8" t="s">
        <v>56</v>
      </c>
      <c r="D29" s="9"/>
      <c r="E29" s="6"/>
      <c r="F29" s="8"/>
      <c r="G29" s="10">
        <v>1</v>
      </c>
      <c r="H29" s="11" t="s">
        <v>57</v>
      </c>
      <c r="I29" s="9"/>
      <c r="J29" s="6"/>
      <c r="K29" s="8"/>
      <c r="L29" s="10">
        <v>0</v>
      </c>
      <c r="M29" s="9" t="s">
        <v>84</v>
      </c>
      <c r="N29" s="12" t="s">
        <v>85</v>
      </c>
      <c r="O29" s="6" t="s">
        <v>13</v>
      </c>
      <c r="P29" s="6" t="s">
        <v>20</v>
      </c>
    </row>
    <row r="30" spans="1:16" x14ac:dyDescent="0.25">
      <c r="A30" s="6" t="s">
        <v>29</v>
      </c>
      <c r="B30" s="7">
        <v>45855.582592592596</v>
      </c>
      <c r="C30" s="8" t="s">
        <v>56</v>
      </c>
      <c r="D30" s="9"/>
      <c r="E30" s="6"/>
      <c r="F30" s="8"/>
      <c r="G30" s="10">
        <v>1</v>
      </c>
      <c r="H30" s="11" t="s">
        <v>57</v>
      </c>
      <c r="I30" s="9"/>
      <c r="J30" s="6"/>
      <c r="K30" s="8"/>
      <c r="L30" s="10">
        <v>0</v>
      </c>
      <c r="M30" s="9" t="s">
        <v>86</v>
      </c>
      <c r="N30" s="12" t="s">
        <v>87</v>
      </c>
      <c r="O30" s="6" t="s">
        <v>13</v>
      </c>
      <c r="P30" s="6" t="s">
        <v>27</v>
      </c>
    </row>
    <row r="31" spans="1:16" x14ac:dyDescent="0.25">
      <c r="A31" s="6" t="s">
        <v>45</v>
      </c>
      <c r="B31" s="7">
        <v>45869.578553240703</v>
      </c>
      <c r="C31" s="8" t="s">
        <v>56</v>
      </c>
      <c r="D31" s="9"/>
      <c r="E31" s="6"/>
      <c r="F31" s="8"/>
      <c r="G31" s="10">
        <v>1</v>
      </c>
      <c r="H31" s="11" t="s">
        <v>57</v>
      </c>
      <c r="I31" s="9"/>
      <c r="J31" s="6"/>
      <c r="K31" s="8"/>
      <c r="L31" s="10">
        <v>0</v>
      </c>
      <c r="M31" s="9" t="s">
        <v>90</v>
      </c>
      <c r="N31" s="12" t="s">
        <v>95</v>
      </c>
      <c r="O31" s="6" t="s">
        <v>13</v>
      </c>
      <c r="P31" s="6" t="s">
        <v>14</v>
      </c>
    </row>
    <row r="32" spans="1:16" x14ac:dyDescent="0.25">
      <c r="A32" s="6" t="s">
        <v>46</v>
      </c>
      <c r="B32" s="7">
        <v>45869.578564814801</v>
      </c>
      <c r="C32" s="8" t="s">
        <v>56</v>
      </c>
      <c r="D32" s="9"/>
      <c r="E32" s="6"/>
      <c r="F32" s="8"/>
      <c r="G32" s="10">
        <v>1</v>
      </c>
      <c r="H32" s="11" t="s">
        <v>57</v>
      </c>
      <c r="I32" s="9"/>
      <c r="J32" s="6"/>
      <c r="K32" s="8"/>
      <c r="L32" s="10">
        <v>0</v>
      </c>
      <c r="M32" s="9" t="s">
        <v>90</v>
      </c>
      <c r="N32" s="12" t="s">
        <v>95</v>
      </c>
      <c r="O32" s="6" t="s">
        <v>13</v>
      </c>
      <c r="P32" s="6" t="s">
        <v>14</v>
      </c>
    </row>
    <row r="33" spans="1:16" x14ac:dyDescent="0.25">
      <c r="A33" s="6" t="s">
        <v>37</v>
      </c>
      <c r="B33" s="7">
        <v>45855.582673611098</v>
      </c>
      <c r="C33" s="8" t="s">
        <v>56</v>
      </c>
      <c r="D33" s="9"/>
      <c r="E33" s="6"/>
      <c r="F33" s="8"/>
      <c r="G33" s="10">
        <v>2</v>
      </c>
      <c r="H33" s="11" t="s">
        <v>57</v>
      </c>
      <c r="I33" s="9"/>
      <c r="J33" s="6"/>
      <c r="K33" s="8"/>
      <c r="L33" s="10">
        <v>0</v>
      </c>
      <c r="M33" s="9" t="s">
        <v>58</v>
      </c>
      <c r="N33" s="12" t="s">
        <v>59</v>
      </c>
      <c r="O33" s="6" t="s">
        <v>13</v>
      </c>
      <c r="P33" s="6" t="s">
        <v>27</v>
      </c>
    </row>
    <row r="34" spans="1:16" x14ac:dyDescent="0.25">
      <c r="A34" s="6" t="s">
        <v>38</v>
      </c>
      <c r="B34" s="7">
        <v>45855.582685185203</v>
      </c>
      <c r="C34" s="8" t="s">
        <v>56</v>
      </c>
      <c r="D34" s="9"/>
      <c r="E34" s="6"/>
      <c r="F34" s="8"/>
      <c r="G34" s="10">
        <v>2</v>
      </c>
      <c r="H34" s="11" t="s">
        <v>57</v>
      </c>
      <c r="I34" s="9"/>
      <c r="J34" s="6"/>
      <c r="K34" s="8"/>
      <c r="L34" s="10">
        <v>0</v>
      </c>
      <c r="M34" s="9" t="s">
        <v>58</v>
      </c>
      <c r="N34" s="12" t="s">
        <v>59</v>
      </c>
      <c r="O34" s="6" t="s">
        <v>13</v>
      </c>
      <c r="P34" s="6" t="s">
        <v>27</v>
      </c>
    </row>
    <row r="35" spans="1:16" x14ac:dyDescent="0.25">
      <c r="A35" s="6" t="s">
        <v>17</v>
      </c>
      <c r="B35" s="7">
        <v>45840.555868055599</v>
      </c>
      <c r="C35" s="8" t="s">
        <v>56</v>
      </c>
      <c r="D35" s="9">
        <v>2</v>
      </c>
      <c r="E35" s="6">
        <v>2</v>
      </c>
      <c r="F35" s="8">
        <v>2</v>
      </c>
      <c r="G35" s="10"/>
      <c r="H35" s="11" t="s">
        <v>57</v>
      </c>
      <c r="I35" s="9">
        <v>140</v>
      </c>
      <c r="J35" s="6">
        <v>100</v>
      </c>
      <c r="K35" s="8">
        <v>110</v>
      </c>
      <c r="L35" s="10"/>
      <c r="M35" s="9" t="s">
        <v>60</v>
      </c>
      <c r="N35" s="12" t="s">
        <v>61</v>
      </c>
      <c r="O35" s="6" t="s">
        <v>13</v>
      </c>
      <c r="P35" s="6" t="s">
        <v>16</v>
      </c>
    </row>
    <row r="36" spans="1:16" x14ac:dyDescent="0.25">
      <c r="A36" s="6" t="s">
        <v>31</v>
      </c>
      <c r="B36" s="7">
        <v>45855.582615740699</v>
      </c>
      <c r="C36" s="8" t="s">
        <v>56</v>
      </c>
      <c r="D36" s="9"/>
      <c r="E36" s="6"/>
      <c r="F36" s="8"/>
      <c r="G36" s="10">
        <v>2</v>
      </c>
      <c r="H36" s="11" t="s">
        <v>57</v>
      </c>
      <c r="I36" s="9"/>
      <c r="J36" s="6"/>
      <c r="K36" s="8"/>
      <c r="L36" s="10">
        <v>0</v>
      </c>
      <c r="M36" s="9" t="s">
        <v>74</v>
      </c>
      <c r="N36" s="12" t="s">
        <v>75</v>
      </c>
      <c r="O36" s="6" t="s">
        <v>13</v>
      </c>
      <c r="P36" s="6" t="s">
        <v>27</v>
      </c>
    </row>
    <row r="37" spans="1:16" x14ac:dyDescent="0.25">
      <c r="A37" s="6" t="s">
        <v>32</v>
      </c>
      <c r="B37" s="7">
        <v>45855.582627314798</v>
      </c>
      <c r="C37" s="8" t="s">
        <v>56</v>
      </c>
      <c r="D37" s="9"/>
      <c r="E37" s="6"/>
      <c r="F37" s="8"/>
      <c r="G37" s="10">
        <v>2</v>
      </c>
      <c r="H37" s="11" t="s">
        <v>57</v>
      </c>
      <c r="I37" s="9"/>
      <c r="J37" s="6"/>
      <c r="K37" s="8"/>
      <c r="L37" s="10">
        <v>0</v>
      </c>
      <c r="M37" s="9" t="s">
        <v>74</v>
      </c>
      <c r="N37" s="12" t="s">
        <v>75</v>
      </c>
      <c r="O37" s="6" t="s">
        <v>13</v>
      </c>
      <c r="P37" s="6" t="s">
        <v>27</v>
      </c>
    </row>
    <row r="38" spans="1:16" x14ac:dyDescent="0.25">
      <c r="A38" s="6" t="s">
        <v>21</v>
      </c>
      <c r="B38" s="7">
        <v>45855.582523148201</v>
      </c>
      <c r="C38" s="8" t="s">
        <v>56</v>
      </c>
      <c r="D38" s="9"/>
      <c r="E38" s="6"/>
      <c r="F38" s="8"/>
      <c r="G38" s="10">
        <v>2</v>
      </c>
      <c r="H38" s="11" t="s">
        <v>57</v>
      </c>
      <c r="I38" s="9"/>
      <c r="J38" s="6"/>
      <c r="K38" s="8"/>
      <c r="L38" s="10">
        <v>0</v>
      </c>
      <c r="M38" s="9" t="s">
        <v>84</v>
      </c>
      <c r="N38" s="12" t="s">
        <v>85</v>
      </c>
      <c r="O38" s="6" t="s">
        <v>13</v>
      </c>
      <c r="P38" s="6" t="s">
        <v>20</v>
      </c>
    </row>
    <row r="39" spans="1:16" x14ac:dyDescent="0.25">
      <c r="A39" s="6" t="s">
        <v>55</v>
      </c>
      <c r="B39" s="7">
        <v>45869.578645833302</v>
      </c>
      <c r="C39" s="8" t="s">
        <v>56</v>
      </c>
      <c r="D39" s="9"/>
      <c r="E39" s="6"/>
      <c r="F39" s="8"/>
      <c r="G39" s="10">
        <v>2</v>
      </c>
      <c r="H39" s="11" t="s">
        <v>57</v>
      </c>
      <c r="I39" s="9"/>
      <c r="J39" s="6"/>
      <c r="K39" s="8"/>
      <c r="L39" s="10">
        <v>0</v>
      </c>
      <c r="M39" s="9" t="s">
        <v>94</v>
      </c>
      <c r="N39" s="12" t="s">
        <v>99</v>
      </c>
      <c r="O39" s="6" t="s">
        <v>13</v>
      </c>
      <c r="P39" s="6" t="s">
        <v>20</v>
      </c>
    </row>
    <row r="40" spans="1:16" x14ac:dyDescent="0.25">
      <c r="A40" s="6" t="s">
        <v>44</v>
      </c>
      <c r="B40" s="7">
        <v>45862.558159722197</v>
      </c>
      <c r="C40" s="8" t="s">
        <v>56</v>
      </c>
      <c r="D40" s="9"/>
      <c r="E40" s="6"/>
      <c r="F40" s="8"/>
      <c r="G40" s="10">
        <v>7</v>
      </c>
      <c r="H40" s="11" t="s">
        <v>57</v>
      </c>
      <c r="I40" s="9"/>
      <c r="J40" s="6"/>
      <c r="K40" s="8"/>
      <c r="L40" s="10">
        <v>0</v>
      </c>
      <c r="M40" s="9" t="s">
        <v>72</v>
      </c>
      <c r="N40" s="12" t="s">
        <v>73</v>
      </c>
      <c r="O40" s="6" t="s">
        <v>13</v>
      </c>
      <c r="P40" s="6" t="s">
        <v>14</v>
      </c>
    </row>
    <row r="41" spans="1:16" x14ac:dyDescent="0.25">
      <c r="B41" s="2"/>
      <c r="G41" s="3"/>
      <c r="L41" s="3"/>
    </row>
    <row r="42" spans="1:16" x14ac:dyDescent="0.25">
      <c r="A42" s="13" t="s">
        <v>100</v>
      </c>
      <c r="B42" s="2"/>
      <c r="G42" s="3"/>
      <c r="L42" s="3"/>
    </row>
    <row r="43" spans="1:16" x14ac:dyDescent="0.25">
      <c r="A43" s="13"/>
      <c r="B43" s="2"/>
      <c r="G43" s="3"/>
      <c r="L43" s="3"/>
    </row>
    <row r="44" spans="1:16" x14ac:dyDescent="0.25">
      <c r="A44" s="13" t="s">
        <v>101</v>
      </c>
      <c r="B44" s="2"/>
      <c r="G44" s="3"/>
      <c r="L44" s="3"/>
    </row>
    <row r="45" spans="1:16" x14ac:dyDescent="0.25">
      <c r="A45" s="13"/>
      <c r="B45" s="2"/>
      <c r="G45" s="3"/>
      <c r="L45" s="3"/>
    </row>
    <row r="46" spans="1:16" x14ac:dyDescent="0.25">
      <c r="A46" s="13" t="s">
        <v>102</v>
      </c>
      <c r="B46" s="2"/>
      <c r="G46" s="3"/>
      <c r="L46" s="3"/>
    </row>
    <row r="47" spans="1:16" x14ac:dyDescent="0.25">
      <c r="A47" s="13"/>
      <c r="B47" s="2"/>
      <c r="G47" s="3"/>
      <c r="L47" s="3"/>
    </row>
    <row r="48" spans="1:16" x14ac:dyDescent="0.25">
      <c r="A48" s="13" t="s">
        <v>103</v>
      </c>
      <c r="B48" s="2"/>
      <c r="G48" s="3"/>
      <c r="L48" s="3"/>
    </row>
    <row r="49" spans="1:12" x14ac:dyDescent="0.25">
      <c r="A49" s="13"/>
      <c r="B49" s="2"/>
      <c r="G49" s="3"/>
      <c r="L49" s="3"/>
    </row>
    <row r="50" spans="1:12" x14ac:dyDescent="0.25">
      <c r="A50" s="13" t="s">
        <v>104</v>
      </c>
      <c r="B50" s="2"/>
      <c r="G50" s="3"/>
      <c r="L50" s="3"/>
    </row>
    <row r="51" spans="1:12" x14ac:dyDescent="0.25">
      <c r="A51" s="13"/>
      <c r="B51" s="2"/>
      <c r="G51" s="3"/>
      <c r="L51" s="3"/>
    </row>
    <row r="52" spans="1:12" x14ac:dyDescent="0.25">
      <c r="A52" s="13" t="s">
        <v>105</v>
      </c>
      <c r="B52" s="2"/>
      <c r="G52" s="3"/>
      <c r="L52" s="3"/>
    </row>
    <row r="53" spans="1:12" x14ac:dyDescent="0.25">
      <c r="B53" s="2"/>
      <c r="G53" s="3"/>
      <c r="L53" s="3"/>
    </row>
    <row r="54" spans="1:12" x14ac:dyDescent="0.25">
      <c r="B54" s="2"/>
      <c r="G54" s="3"/>
      <c r="L54" s="3"/>
    </row>
    <row r="55" spans="1:12" x14ac:dyDescent="0.25">
      <c r="B55" s="2"/>
      <c r="G55" s="3"/>
      <c r="L55" s="3"/>
    </row>
    <row r="56" spans="1:12" x14ac:dyDescent="0.25">
      <c r="B56" s="2"/>
      <c r="G56" s="3"/>
      <c r="L56" s="3"/>
    </row>
    <row r="57" spans="1:12" x14ac:dyDescent="0.25">
      <c r="B57" s="2"/>
      <c r="G57" s="3"/>
      <c r="L57" s="3"/>
    </row>
    <row r="58" spans="1:12" x14ac:dyDescent="0.25">
      <c r="B58" s="2"/>
      <c r="G58" s="3"/>
      <c r="L58" s="3"/>
    </row>
    <row r="59" spans="1:12" x14ac:dyDescent="0.25">
      <c r="B59" s="2"/>
      <c r="G59" s="3"/>
      <c r="L59" s="3"/>
    </row>
    <row r="60" spans="1:12" x14ac:dyDescent="0.25">
      <c r="B60" s="2"/>
      <c r="G60" s="3"/>
      <c r="L60" s="3"/>
    </row>
    <row r="61" spans="1:12" x14ac:dyDescent="0.25">
      <c r="B61" s="2"/>
      <c r="G61" s="3"/>
      <c r="L61" s="3"/>
    </row>
    <row r="62" spans="1:12" x14ac:dyDescent="0.25">
      <c r="B62" s="2"/>
      <c r="G62" s="3"/>
      <c r="L62" s="3"/>
    </row>
    <row r="63" spans="1:12" x14ac:dyDescent="0.25">
      <c r="B63" s="2"/>
      <c r="G63" s="3"/>
      <c r="L63" s="3"/>
    </row>
    <row r="64" spans="1:12" x14ac:dyDescent="0.25">
      <c r="B64" s="2"/>
      <c r="G64" s="3"/>
      <c r="L64" s="3"/>
    </row>
    <row r="65" spans="2:12" x14ac:dyDescent="0.25">
      <c r="B65" s="2"/>
      <c r="G65" s="3"/>
      <c r="L65" s="3"/>
    </row>
    <row r="66" spans="2:12" x14ac:dyDescent="0.25">
      <c r="B66" s="2"/>
      <c r="G66" s="3"/>
      <c r="L66" s="3"/>
    </row>
    <row r="67" spans="2:12" x14ac:dyDescent="0.25">
      <c r="B67" s="2"/>
      <c r="G67" s="3"/>
      <c r="L67" s="3"/>
    </row>
    <row r="68" spans="2:12" x14ac:dyDescent="0.25">
      <c r="B68" s="2"/>
      <c r="G68" s="3"/>
      <c r="L68" s="3"/>
    </row>
    <row r="69" spans="2:12" x14ac:dyDescent="0.25">
      <c r="B69" s="2"/>
      <c r="G69" s="3"/>
      <c r="L69" s="3"/>
    </row>
    <row r="70" spans="2:12" x14ac:dyDescent="0.25">
      <c r="B70" s="2"/>
      <c r="G70" s="3"/>
      <c r="L70" s="3"/>
    </row>
    <row r="71" spans="2:12" x14ac:dyDescent="0.25">
      <c r="B71" s="2"/>
      <c r="G71" s="3"/>
      <c r="L71" s="3"/>
    </row>
    <row r="72" spans="2:12" x14ac:dyDescent="0.25">
      <c r="B72" s="2"/>
      <c r="G72" s="3"/>
      <c r="L72" s="3"/>
    </row>
    <row r="73" spans="2:12" x14ac:dyDescent="0.25">
      <c r="B73" s="2"/>
      <c r="G73" s="3"/>
      <c r="L73" s="3"/>
    </row>
    <row r="74" spans="2:12" x14ac:dyDescent="0.25">
      <c r="B74" s="2"/>
      <c r="G74" s="3"/>
      <c r="L74" s="3"/>
    </row>
    <row r="75" spans="2:12" x14ac:dyDescent="0.25">
      <c r="B75" s="2"/>
      <c r="G75" s="3"/>
      <c r="L75" s="3"/>
    </row>
    <row r="76" spans="2:12" x14ac:dyDescent="0.25">
      <c r="B76" s="2"/>
      <c r="G76" s="3"/>
      <c r="L76" s="3"/>
    </row>
    <row r="77" spans="2:12" x14ac:dyDescent="0.25">
      <c r="B77" s="2"/>
      <c r="G77" s="3"/>
      <c r="L77" s="3"/>
    </row>
    <row r="78" spans="2:12" x14ac:dyDescent="0.25">
      <c r="B78" s="2"/>
      <c r="G78" s="3"/>
      <c r="L78" s="3"/>
    </row>
    <row r="79" spans="2:12" x14ac:dyDescent="0.25">
      <c r="B79" s="2"/>
      <c r="G79" s="3"/>
      <c r="L79" s="3"/>
    </row>
    <row r="80" spans="2:12" x14ac:dyDescent="0.25">
      <c r="B80" s="2"/>
      <c r="G80" s="3"/>
      <c r="L80" s="3"/>
    </row>
    <row r="81" spans="2:12" x14ac:dyDescent="0.25">
      <c r="B81" s="2"/>
      <c r="G81" s="3"/>
      <c r="L81" s="3"/>
    </row>
    <row r="82" spans="2:12" x14ac:dyDescent="0.25">
      <c r="B82" s="2"/>
      <c r="G82" s="3"/>
      <c r="L82" s="3"/>
    </row>
    <row r="83" spans="2:12" x14ac:dyDescent="0.25">
      <c r="B83" s="2"/>
      <c r="G83" s="3"/>
      <c r="L83" s="3"/>
    </row>
    <row r="84" spans="2:12" x14ac:dyDescent="0.25">
      <c r="B84" s="2"/>
      <c r="G84" s="3"/>
      <c r="L84" s="3"/>
    </row>
    <row r="85" spans="2:12" x14ac:dyDescent="0.25">
      <c r="B85" s="2"/>
      <c r="G85" s="3"/>
      <c r="L85" s="3"/>
    </row>
    <row r="86" spans="2:12" x14ac:dyDescent="0.25">
      <c r="B86" s="2"/>
      <c r="G86" s="3"/>
      <c r="L86" s="3"/>
    </row>
    <row r="87" spans="2:12" x14ac:dyDescent="0.25">
      <c r="B87" s="2"/>
      <c r="G87" s="3"/>
      <c r="L87" s="3"/>
    </row>
    <row r="88" spans="2:12" x14ac:dyDescent="0.25">
      <c r="B88" s="2"/>
      <c r="G88" s="3"/>
      <c r="L88" s="3"/>
    </row>
    <row r="89" spans="2:12" x14ac:dyDescent="0.25">
      <c r="B89" s="2"/>
      <c r="G89" s="3"/>
      <c r="L89" s="3"/>
    </row>
    <row r="90" spans="2:12" x14ac:dyDescent="0.25">
      <c r="B90" s="2"/>
      <c r="G90" s="3"/>
      <c r="L90" s="3"/>
    </row>
    <row r="91" spans="2:12" x14ac:dyDescent="0.25">
      <c r="B91" s="2"/>
      <c r="G91" s="3"/>
      <c r="L91" s="3"/>
    </row>
    <row r="92" spans="2:12" x14ac:dyDescent="0.25">
      <c r="B92" s="2"/>
      <c r="G92" s="3"/>
      <c r="L92" s="3"/>
    </row>
    <row r="93" spans="2:12" x14ac:dyDescent="0.25">
      <c r="B93" s="2"/>
      <c r="G93" s="3"/>
      <c r="L93" s="3"/>
    </row>
    <row r="94" spans="2:12" x14ac:dyDescent="0.25">
      <c r="B94" s="2"/>
      <c r="G94" s="3"/>
      <c r="L94" s="3"/>
    </row>
    <row r="95" spans="2:12" x14ac:dyDescent="0.25">
      <c r="B95" s="2"/>
      <c r="G95" s="3"/>
      <c r="L95" s="3"/>
    </row>
    <row r="96" spans="2:12" x14ac:dyDescent="0.25">
      <c r="B96" s="2"/>
      <c r="G96" s="3"/>
      <c r="L96" s="3"/>
    </row>
    <row r="97" spans="2:12" x14ac:dyDescent="0.25">
      <c r="B97" s="2"/>
      <c r="G97" s="3"/>
      <c r="L97" s="3"/>
    </row>
    <row r="98" spans="2:12" x14ac:dyDescent="0.25">
      <c r="B98" s="2"/>
      <c r="G98" s="3"/>
      <c r="L98" s="3"/>
    </row>
    <row r="99" spans="2:12" x14ac:dyDescent="0.25">
      <c r="B99" s="2"/>
      <c r="G99" s="3"/>
      <c r="L99" s="3"/>
    </row>
    <row r="100" spans="2:12" x14ac:dyDescent="0.25">
      <c r="B100" s="2"/>
      <c r="G100" s="3"/>
      <c r="L100" s="3"/>
    </row>
    <row r="101" spans="2:12" x14ac:dyDescent="0.25">
      <c r="B101" s="2"/>
      <c r="G101" s="3"/>
      <c r="L101" s="3"/>
    </row>
    <row r="102" spans="2:12" x14ac:dyDescent="0.25">
      <c r="B102" s="2"/>
      <c r="G102" s="3"/>
      <c r="L102" s="3"/>
    </row>
    <row r="103" spans="2:12" x14ac:dyDescent="0.25">
      <c r="B103" s="2"/>
      <c r="G103" s="3"/>
      <c r="L103" s="3"/>
    </row>
    <row r="104" spans="2:12" x14ac:dyDescent="0.25">
      <c r="B104" s="2"/>
      <c r="G104" s="3"/>
      <c r="L104" s="3"/>
    </row>
    <row r="105" spans="2:12" x14ac:dyDescent="0.25">
      <c r="B105" s="2"/>
      <c r="G105" s="3"/>
      <c r="L105" s="3"/>
    </row>
    <row r="106" spans="2:12" x14ac:dyDescent="0.25">
      <c r="B106" s="2"/>
      <c r="G106" s="3"/>
      <c r="L106" s="3"/>
    </row>
    <row r="107" spans="2:12" x14ac:dyDescent="0.25">
      <c r="B107" s="2"/>
      <c r="G107" s="3"/>
      <c r="L107" s="3"/>
    </row>
    <row r="108" spans="2:12" x14ac:dyDescent="0.25">
      <c r="B108" s="2"/>
      <c r="G108" s="3"/>
      <c r="L108" s="3"/>
    </row>
    <row r="109" spans="2:12" x14ac:dyDescent="0.25">
      <c r="B109" s="2"/>
      <c r="G109" s="3"/>
      <c r="L109" s="3"/>
    </row>
    <row r="110" spans="2:12" x14ac:dyDescent="0.25">
      <c r="B110" s="2"/>
      <c r="G110" s="3"/>
      <c r="L110" s="3"/>
    </row>
    <row r="111" spans="2:12" x14ac:dyDescent="0.25">
      <c r="B111" s="2"/>
      <c r="G111" s="3"/>
      <c r="L111" s="3"/>
    </row>
    <row r="112" spans="2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conditionalFormatting sqref="G3:G7900">
    <cfRule type="cellIs" dxfId="3" priority="2" operator="greaterThan">
      <formula>15</formula>
    </cfRule>
  </conditionalFormatting>
  <conditionalFormatting sqref="L3:L7900">
    <cfRule type="cellIs" dxfId="2" priority="1" operator="greaterThan">
      <formula>1300</formula>
    </cfRule>
  </conditionalFormatting>
  <printOptions horizontalCentered="1"/>
  <pageMargins left="0.7" right="0.7" top="0.75" bottom="0.75" header="0.3" footer="0.3"/>
  <pageSetup scale="71" fitToHeight="0" orientation="landscape" r:id="rId1"/>
  <headerFooter>
    <oddHeader>&amp;C&amp;"-,Bold"&amp;14Flint Residential and Business Testing Report - results collected July 01, 2025 through July 31, 2025</oddHeader>
    <oddFooter>&amp;LSorted by Lead Concentration&amp;R&amp;P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7D64-167A-4781-AABA-1F1831EA2A78}">
  <sheetPr codeName="Sheet11">
    <pageSetUpPr fitToPage="1"/>
  </sheetPr>
  <dimension ref="A1:P7900"/>
  <sheetViews>
    <sheetView tabSelected="1" zoomScaleNormal="100" workbookViewId="0">
      <pane ySplit="2" topLeftCell="A3" activePane="bottomLeft" state="frozenSplit"/>
      <selection activeCell="H1" sqref="H1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18.710937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106</v>
      </c>
      <c r="F1" s="17"/>
      <c r="G1" s="19" t="s">
        <v>107</v>
      </c>
      <c r="H1" s="22"/>
      <c r="I1" s="19"/>
      <c r="J1" s="17" t="s">
        <v>106</v>
      </c>
      <c r="K1" s="17"/>
      <c r="L1" s="19" t="s">
        <v>107</v>
      </c>
      <c r="M1" s="22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52</v>
      </c>
      <c r="B3" s="7">
        <v>45869.5786226852</v>
      </c>
      <c r="C3" s="8" t="s">
        <v>56</v>
      </c>
      <c r="D3" s="9"/>
      <c r="E3" s="6"/>
      <c r="F3" s="8"/>
      <c r="G3" s="10">
        <v>0</v>
      </c>
      <c r="H3" s="11" t="s">
        <v>57</v>
      </c>
      <c r="I3" s="9"/>
      <c r="J3" s="6"/>
      <c r="K3" s="8"/>
      <c r="L3" s="10">
        <v>0</v>
      </c>
      <c r="M3" s="9" t="s">
        <v>93</v>
      </c>
      <c r="N3" s="12" t="s">
        <v>98</v>
      </c>
      <c r="O3" s="6" t="s">
        <v>13</v>
      </c>
      <c r="P3" s="6" t="s">
        <v>20</v>
      </c>
    </row>
    <row r="4" spans="1:16" x14ac:dyDescent="0.25">
      <c r="A4" s="6" t="s">
        <v>53</v>
      </c>
      <c r="B4" s="7">
        <v>45869.5786226852</v>
      </c>
      <c r="C4" s="8" t="s">
        <v>56</v>
      </c>
      <c r="D4" s="9"/>
      <c r="E4" s="6"/>
      <c r="F4" s="8"/>
      <c r="G4" s="10">
        <v>0</v>
      </c>
      <c r="H4" s="11" t="s">
        <v>57</v>
      </c>
      <c r="I4" s="9"/>
      <c r="J4" s="6"/>
      <c r="K4" s="8"/>
      <c r="L4" s="10">
        <v>0</v>
      </c>
      <c r="M4" s="9" t="s">
        <v>93</v>
      </c>
      <c r="N4" s="12" t="s">
        <v>98</v>
      </c>
      <c r="O4" s="6" t="s">
        <v>13</v>
      </c>
      <c r="P4" s="6" t="s">
        <v>20</v>
      </c>
    </row>
    <row r="5" spans="1:16" x14ac:dyDescent="0.25">
      <c r="A5" s="6" t="s">
        <v>37</v>
      </c>
      <c r="B5" s="7">
        <v>45855.582673611098</v>
      </c>
      <c r="C5" s="8" t="s">
        <v>56</v>
      </c>
      <c r="D5" s="9"/>
      <c r="E5" s="6"/>
      <c r="F5" s="8"/>
      <c r="G5" s="10">
        <v>2</v>
      </c>
      <c r="H5" s="11" t="s">
        <v>57</v>
      </c>
      <c r="I5" s="9"/>
      <c r="J5" s="6"/>
      <c r="K5" s="8"/>
      <c r="L5" s="10">
        <v>0</v>
      </c>
      <c r="M5" s="9" t="s">
        <v>58</v>
      </c>
      <c r="N5" s="12" t="s">
        <v>59</v>
      </c>
      <c r="O5" s="6" t="s">
        <v>13</v>
      </c>
      <c r="P5" s="6" t="s">
        <v>27</v>
      </c>
    </row>
    <row r="6" spans="1:16" x14ac:dyDescent="0.25">
      <c r="A6" s="6" t="s">
        <v>38</v>
      </c>
      <c r="B6" s="7">
        <v>45855.582685185203</v>
      </c>
      <c r="C6" s="8" t="s">
        <v>56</v>
      </c>
      <c r="D6" s="9"/>
      <c r="E6" s="6"/>
      <c r="F6" s="8"/>
      <c r="G6" s="10">
        <v>2</v>
      </c>
      <c r="H6" s="11" t="s">
        <v>57</v>
      </c>
      <c r="I6" s="9"/>
      <c r="J6" s="6"/>
      <c r="K6" s="8"/>
      <c r="L6" s="10">
        <v>0</v>
      </c>
      <c r="M6" s="9" t="s">
        <v>58</v>
      </c>
      <c r="N6" s="12" t="s">
        <v>59</v>
      </c>
      <c r="O6" s="6" t="s">
        <v>13</v>
      </c>
      <c r="P6" s="6" t="s">
        <v>27</v>
      </c>
    </row>
    <row r="7" spans="1:16" x14ac:dyDescent="0.25">
      <c r="A7" s="6" t="s">
        <v>17</v>
      </c>
      <c r="B7" s="7">
        <v>45840.555868055599</v>
      </c>
      <c r="C7" s="8" t="s">
        <v>56</v>
      </c>
      <c r="D7" s="9">
        <v>2</v>
      </c>
      <c r="E7" s="6">
        <v>2</v>
      </c>
      <c r="F7" s="8">
        <v>2</v>
      </c>
      <c r="G7" s="10"/>
      <c r="H7" s="11" t="s">
        <v>57</v>
      </c>
      <c r="I7" s="9">
        <v>140</v>
      </c>
      <c r="J7" s="6">
        <v>100</v>
      </c>
      <c r="K7" s="8">
        <v>110</v>
      </c>
      <c r="L7" s="10"/>
      <c r="M7" s="9" t="s">
        <v>60</v>
      </c>
      <c r="N7" s="12" t="s">
        <v>61</v>
      </c>
      <c r="O7" s="6" t="s">
        <v>13</v>
      </c>
      <c r="P7" s="6" t="s">
        <v>16</v>
      </c>
    </row>
    <row r="8" spans="1:16" x14ac:dyDescent="0.25">
      <c r="A8" s="6" t="s">
        <v>41</v>
      </c>
      <c r="B8" s="7">
        <v>45862.558125000003</v>
      </c>
      <c r="C8" s="8" t="s">
        <v>56</v>
      </c>
      <c r="D8" s="9"/>
      <c r="E8" s="6"/>
      <c r="F8" s="8"/>
      <c r="G8" s="10">
        <v>0</v>
      </c>
      <c r="H8" s="11" t="s">
        <v>57</v>
      </c>
      <c r="I8" s="9"/>
      <c r="J8" s="6"/>
      <c r="K8" s="8"/>
      <c r="L8" s="10">
        <v>0</v>
      </c>
      <c r="M8" s="9" t="s">
        <v>62</v>
      </c>
      <c r="N8" s="12" t="s">
        <v>63</v>
      </c>
      <c r="O8" s="6" t="s">
        <v>13</v>
      </c>
      <c r="P8" s="6" t="s">
        <v>20</v>
      </c>
    </row>
    <row r="9" spans="1:16" x14ac:dyDescent="0.25">
      <c r="A9" s="6" t="s">
        <v>42</v>
      </c>
      <c r="B9" s="7">
        <v>45862.558136574102</v>
      </c>
      <c r="C9" s="8" t="s">
        <v>56</v>
      </c>
      <c r="D9" s="9"/>
      <c r="E9" s="6"/>
      <c r="F9" s="8"/>
      <c r="G9" s="10">
        <v>0</v>
      </c>
      <c r="H9" s="11" t="s">
        <v>57</v>
      </c>
      <c r="I9" s="9"/>
      <c r="J9" s="6"/>
      <c r="K9" s="8"/>
      <c r="L9" s="10">
        <v>60</v>
      </c>
      <c r="M9" s="9" t="s">
        <v>62</v>
      </c>
      <c r="N9" s="12" t="s">
        <v>63</v>
      </c>
      <c r="O9" s="6" t="s">
        <v>13</v>
      </c>
      <c r="P9" s="6" t="s">
        <v>20</v>
      </c>
    </row>
    <row r="10" spans="1:16" x14ac:dyDescent="0.25">
      <c r="A10" s="6" t="s">
        <v>12</v>
      </c>
      <c r="B10" s="7">
        <v>45840.555844907401</v>
      </c>
      <c r="C10" s="8" t="s">
        <v>56</v>
      </c>
      <c r="D10" s="9">
        <v>0</v>
      </c>
      <c r="E10" s="6">
        <v>0</v>
      </c>
      <c r="F10" s="8">
        <v>0</v>
      </c>
      <c r="G10" s="10"/>
      <c r="H10" s="11" t="s">
        <v>57</v>
      </c>
      <c r="I10" s="9">
        <v>0</v>
      </c>
      <c r="J10" s="6">
        <v>0</v>
      </c>
      <c r="K10" s="8">
        <v>0</v>
      </c>
      <c r="L10" s="10"/>
      <c r="M10" s="9" t="s">
        <v>64</v>
      </c>
      <c r="N10" s="12" t="s">
        <v>65</v>
      </c>
      <c r="O10" s="6" t="s">
        <v>13</v>
      </c>
      <c r="P10" s="6" t="s">
        <v>14</v>
      </c>
    </row>
    <row r="11" spans="1:16" x14ac:dyDescent="0.25">
      <c r="A11" s="6" t="s">
        <v>54</v>
      </c>
      <c r="B11" s="7">
        <v>45869.578634259298</v>
      </c>
      <c r="C11" s="8" t="s">
        <v>56</v>
      </c>
      <c r="D11" s="9"/>
      <c r="E11" s="6"/>
      <c r="F11" s="8"/>
      <c r="G11" s="10">
        <v>0</v>
      </c>
      <c r="H11" s="11" t="s">
        <v>57</v>
      </c>
      <c r="I11" s="9"/>
      <c r="J11" s="6"/>
      <c r="K11" s="8"/>
      <c r="L11" s="10">
        <v>0</v>
      </c>
      <c r="M11" s="9" t="s">
        <v>94</v>
      </c>
      <c r="N11" s="12" t="s">
        <v>99</v>
      </c>
      <c r="O11" s="6" t="s">
        <v>13</v>
      </c>
      <c r="P11" s="6" t="s">
        <v>20</v>
      </c>
    </row>
    <row r="12" spans="1:16" x14ac:dyDescent="0.25">
      <c r="A12" s="6" t="s">
        <v>55</v>
      </c>
      <c r="B12" s="7">
        <v>45869.578645833302</v>
      </c>
      <c r="C12" s="8" t="s">
        <v>56</v>
      </c>
      <c r="D12" s="9"/>
      <c r="E12" s="6"/>
      <c r="F12" s="8"/>
      <c r="G12" s="10">
        <v>2</v>
      </c>
      <c r="H12" s="11" t="s">
        <v>57</v>
      </c>
      <c r="I12" s="9"/>
      <c r="J12" s="6"/>
      <c r="K12" s="8"/>
      <c r="L12" s="10">
        <v>0</v>
      </c>
      <c r="M12" s="9" t="s">
        <v>94</v>
      </c>
      <c r="N12" s="12" t="s">
        <v>99</v>
      </c>
      <c r="O12" s="6" t="s">
        <v>13</v>
      </c>
      <c r="P12" s="6" t="s">
        <v>20</v>
      </c>
    </row>
    <row r="13" spans="1:16" x14ac:dyDescent="0.25">
      <c r="A13" s="6" t="s">
        <v>18</v>
      </c>
      <c r="B13" s="7">
        <v>45848.5464699074</v>
      </c>
      <c r="C13" s="8" t="s">
        <v>56</v>
      </c>
      <c r="D13" s="9">
        <v>0</v>
      </c>
      <c r="E13" s="6">
        <v>0</v>
      </c>
      <c r="F13" s="8">
        <v>0</v>
      </c>
      <c r="G13" s="10"/>
      <c r="H13" s="11" t="s">
        <v>57</v>
      </c>
      <c r="I13" s="9">
        <v>0</v>
      </c>
      <c r="J13" s="6">
        <v>0</v>
      </c>
      <c r="K13" s="8">
        <v>0</v>
      </c>
      <c r="L13" s="10"/>
      <c r="M13" s="9" t="s">
        <v>66</v>
      </c>
      <c r="N13" s="12" t="s">
        <v>67</v>
      </c>
      <c r="O13" s="6" t="s">
        <v>13</v>
      </c>
      <c r="P13" s="6" t="s">
        <v>16</v>
      </c>
    </row>
    <row r="14" spans="1:16" x14ac:dyDescent="0.25">
      <c r="A14" s="6" t="s">
        <v>22</v>
      </c>
      <c r="B14" s="7">
        <v>45855.582534722198</v>
      </c>
      <c r="C14" s="8" t="s">
        <v>56</v>
      </c>
      <c r="D14" s="9"/>
      <c r="E14" s="6"/>
      <c r="F14" s="8"/>
      <c r="G14" s="10">
        <v>0</v>
      </c>
      <c r="H14" s="11" t="s">
        <v>57</v>
      </c>
      <c r="I14" s="9"/>
      <c r="J14" s="6"/>
      <c r="K14" s="8"/>
      <c r="L14" s="10">
        <v>0</v>
      </c>
      <c r="M14" s="9" t="s">
        <v>68</v>
      </c>
      <c r="N14" s="12" t="s">
        <v>69</v>
      </c>
      <c r="O14" s="6" t="s">
        <v>13</v>
      </c>
      <c r="P14" s="6" t="s">
        <v>20</v>
      </c>
    </row>
    <row r="15" spans="1:16" x14ac:dyDescent="0.25">
      <c r="A15" s="6" t="s">
        <v>23</v>
      </c>
      <c r="B15" s="7">
        <v>45855.582546296297</v>
      </c>
      <c r="C15" s="8" t="s">
        <v>56</v>
      </c>
      <c r="D15" s="9"/>
      <c r="E15" s="6"/>
      <c r="F15" s="8"/>
      <c r="G15" s="10">
        <v>0</v>
      </c>
      <c r="H15" s="11" t="s">
        <v>57</v>
      </c>
      <c r="I15" s="9"/>
      <c r="J15" s="6"/>
      <c r="K15" s="8"/>
      <c r="L15" s="10">
        <v>0</v>
      </c>
      <c r="M15" s="9" t="s">
        <v>68</v>
      </c>
      <c r="N15" s="12" t="s">
        <v>69</v>
      </c>
      <c r="O15" s="6" t="s">
        <v>13</v>
      </c>
      <c r="P15" s="6" t="s">
        <v>20</v>
      </c>
    </row>
    <row r="16" spans="1:16" x14ac:dyDescent="0.25">
      <c r="A16" s="6" t="s">
        <v>35</v>
      </c>
      <c r="B16" s="7">
        <v>45855.582650463002</v>
      </c>
      <c r="C16" s="8" t="s">
        <v>56</v>
      </c>
      <c r="D16" s="9"/>
      <c r="E16" s="6"/>
      <c r="F16" s="8"/>
      <c r="G16" s="10">
        <v>0</v>
      </c>
      <c r="H16" s="11" t="s">
        <v>57</v>
      </c>
      <c r="I16" s="9"/>
      <c r="J16" s="6"/>
      <c r="K16" s="8"/>
      <c r="L16" s="10">
        <v>0</v>
      </c>
      <c r="M16" s="9" t="s">
        <v>70</v>
      </c>
      <c r="N16" s="12" t="s">
        <v>71</v>
      </c>
      <c r="O16" s="6" t="s">
        <v>13</v>
      </c>
      <c r="P16" s="6" t="s">
        <v>20</v>
      </c>
    </row>
    <row r="17" spans="1:16" x14ac:dyDescent="0.25">
      <c r="A17" s="6" t="s">
        <v>36</v>
      </c>
      <c r="B17" s="7">
        <v>45855.582662036999</v>
      </c>
      <c r="C17" s="8" t="s">
        <v>56</v>
      </c>
      <c r="D17" s="9"/>
      <c r="E17" s="6"/>
      <c r="F17" s="8"/>
      <c r="G17" s="10">
        <v>0</v>
      </c>
      <c r="H17" s="11" t="s">
        <v>57</v>
      </c>
      <c r="I17" s="9"/>
      <c r="J17" s="6"/>
      <c r="K17" s="8"/>
      <c r="L17" s="10">
        <v>0</v>
      </c>
      <c r="M17" s="9" t="s">
        <v>70</v>
      </c>
      <c r="N17" s="12" t="s">
        <v>71</v>
      </c>
      <c r="O17" s="6" t="s">
        <v>13</v>
      </c>
      <c r="P17" s="6" t="s">
        <v>20</v>
      </c>
    </row>
    <row r="18" spans="1:16" x14ac:dyDescent="0.25">
      <c r="A18" s="6" t="s">
        <v>47</v>
      </c>
      <c r="B18" s="7">
        <v>45869.5785763889</v>
      </c>
      <c r="C18" s="8" t="s">
        <v>56</v>
      </c>
      <c r="D18" s="9"/>
      <c r="E18" s="6"/>
      <c r="F18" s="8"/>
      <c r="G18" s="10">
        <v>0</v>
      </c>
      <c r="H18" s="11" t="s">
        <v>57</v>
      </c>
      <c r="I18" s="9"/>
      <c r="J18" s="6"/>
      <c r="K18" s="8"/>
      <c r="L18" s="10">
        <v>0</v>
      </c>
      <c r="M18" s="9" t="s">
        <v>91</v>
      </c>
      <c r="N18" s="12" t="s">
        <v>96</v>
      </c>
      <c r="O18" s="6" t="s">
        <v>13</v>
      </c>
      <c r="P18" s="6" t="s">
        <v>48</v>
      </c>
    </row>
    <row r="19" spans="1:16" x14ac:dyDescent="0.25">
      <c r="A19" s="6" t="s">
        <v>49</v>
      </c>
      <c r="B19" s="7">
        <v>45869.578587962998</v>
      </c>
      <c r="C19" s="8" t="s">
        <v>56</v>
      </c>
      <c r="D19" s="9"/>
      <c r="E19" s="6"/>
      <c r="F19" s="8"/>
      <c r="G19" s="10">
        <v>0</v>
      </c>
      <c r="H19" s="11" t="s">
        <v>57</v>
      </c>
      <c r="I19" s="9"/>
      <c r="J19" s="6"/>
      <c r="K19" s="8"/>
      <c r="L19" s="10">
        <v>0</v>
      </c>
      <c r="M19" s="9" t="s">
        <v>91</v>
      </c>
      <c r="N19" s="12" t="s">
        <v>96</v>
      </c>
      <c r="O19" s="6" t="s">
        <v>13</v>
      </c>
      <c r="P19" s="6" t="s">
        <v>48</v>
      </c>
    </row>
    <row r="20" spans="1:16" x14ac:dyDescent="0.25">
      <c r="A20" s="6" t="s">
        <v>43</v>
      </c>
      <c r="B20" s="7">
        <v>45862.558148148099</v>
      </c>
      <c r="C20" s="8" t="s">
        <v>56</v>
      </c>
      <c r="D20" s="9"/>
      <c r="E20" s="6"/>
      <c r="F20" s="8"/>
      <c r="G20" s="10">
        <v>1</v>
      </c>
      <c r="H20" s="11" t="s">
        <v>57</v>
      </c>
      <c r="I20" s="9"/>
      <c r="J20" s="6"/>
      <c r="K20" s="8"/>
      <c r="L20" s="10">
        <v>0</v>
      </c>
      <c r="M20" s="9" t="s">
        <v>72</v>
      </c>
      <c r="N20" s="12" t="s">
        <v>73</v>
      </c>
      <c r="O20" s="6" t="s">
        <v>13</v>
      </c>
      <c r="P20" s="6" t="s">
        <v>14</v>
      </c>
    </row>
    <row r="21" spans="1:16" x14ac:dyDescent="0.25">
      <c r="A21" s="6" t="s">
        <v>44</v>
      </c>
      <c r="B21" s="7">
        <v>45862.558159722197</v>
      </c>
      <c r="C21" s="8" t="s">
        <v>56</v>
      </c>
      <c r="D21" s="9"/>
      <c r="E21" s="6"/>
      <c r="F21" s="8"/>
      <c r="G21" s="10">
        <v>7</v>
      </c>
      <c r="H21" s="11" t="s">
        <v>57</v>
      </c>
      <c r="I21" s="9"/>
      <c r="J21" s="6"/>
      <c r="K21" s="8"/>
      <c r="L21" s="10">
        <v>0</v>
      </c>
      <c r="M21" s="9" t="s">
        <v>72</v>
      </c>
      <c r="N21" s="12" t="s">
        <v>73</v>
      </c>
      <c r="O21" s="6" t="s">
        <v>13</v>
      </c>
      <c r="P21" s="6" t="s">
        <v>14</v>
      </c>
    </row>
    <row r="22" spans="1:16" x14ac:dyDescent="0.25">
      <c r="A22" s="6" t="s">
        <v>31</v>
      </c>
      <c r="B22" s="7">
        <v>45855.582615740699</v>
      </c>
      <c r="C22" s="8" t="s">
        <v>56</v>
      </c>
      <c r="D22" s="9"/>
      <c r="E22" s="6"/>
      <c r="F22" s="8"/>
      <c r="G22" s="10">
        <v>2</v>
      </c>
      <c r="H22" s="11" t="s">
        <v>57</v>
      </c>
      <c r="I22" s="9"/>
      <c r="J22" s="6"/>
      <c r="K22" s="8"/>
      <c r="L22" s="10">
        <v>0</v>
      </c>
      <c r="M22" s="9" t="s">
        <v>74</v>
      </c>
      <c r="N22" s="12" t="s">
        <v>75</v>
      </c>
      <c r="O22" s="6" t="s">
        <v>13</v>
      </c>
      <c r="P22" s="6" t="s">
        <v>27</v>
      </c>
    </row>
    <row r="23" spans="1:16" x14ac:dyDescent="0.25">
      <c r="A23" s="6" t="s">
        <v>32</v>
      </c>
      <c r="B23" s="7">
        <v>45855.582627314798</v>
      </c>
      <c r="C23" s="8" t="s">
        <v>56</v>
      </c>
      <c r="D23" s="9"/>
      <c r="E23" s="6"/>
      <c r="F23" s="8"/>
      <c r="G23" s="10">
        <v>2</v>
      </c>
      <c r="H23" s="11" t="s">
        <v>57</v>
      </c>
      <c r="I23" s="9"/>
      <c r="J23" s="6"/>
      <c r="K23" s="8"/>
      <c r="L23" s="10">
        <v>0</v>
      </c>
      <c r="M23" s="9" t="s">
        <v>74</v>
      </c>
      <c r="N23" s="12" t="s">
        <v>75</v>
      </c>
      <c r="O23" s="6" t="s">
        <v>13</v>
      </c>
      <c r="P23" s="6" t="s">
        <v>27</v>
      </c>
    </row>
    <row r="24" spans="1:16" x14ac:dyDescent="0.25">
      <c r="A24" s="6" t="s">
        <v>33</v>
      </c>
      <c r="B24" s="7">
        <v>45855.582627314798</v>
      </c>
      <c r="C24" s="8" t="s">
        <v>56</v>
      </c>
      <c r="D24" s="9"/>
      <c r="E24" s="6"/>
      <c r="F24" s="8"/>
      <c r="G24" s="10">
        <v>0</v>
      </c>
      <c r="H24" s="11" t="s">
        <v>57</v>
      </c>
      <c r="I24" s="9"/>
      <c r="J24" s="6"/>
      <c r="K24" s="8"/>
      <c r="L24" s="10">
        <v>0</v>
      </c>
      <c r="M24" s="9" t="s">
        <v>76</v>
      </c>
      <c r="N24" s="12" t="s">
        <v>77</v>
      </c>
      <c r="O24" s="6" t="s">
        <v>13</v>
      </c>
      <c r="P24" s="6" t="s">
        <v>27</v>
      </c>
    </row>
    <row r="25" spans="1:16" x14ac:dyDescent="0.25">
      <c r="A25" s="6" t="s">
        <v>34</v>
      </c>
      <c r="B25" s="7">
        <v>45855.582638888904</v>
      </c>
      <c r="C25" s="8" t="s">
        <v>56</v>
      </c>
      <c r="D25" s="9"/>
      <c r="E25" s="6"/>
      <c r="F25" s="8"/>
      <c r="G25" s="10">
        <v>0</v>
      </c>
      <c r="H25" s="11" t="s">
        <v>57</v>
      </c>
      <c r="I25" s="9"/>
      <c r="J25" s="6"/>
      <c r="K25" s="8"/>
      <c r="L25" s="10">
        <v>0</v>
      </c>
      <c r="M25" s="9" t="s">
        <v>76</v>
      </c>
      <c r="N25" s="12" t="s">
        <v>77</v>
      </c>
      <c r="O25" s="6" t="s">
        <v>13</v>
      </c>
      <c r="P25" s="6" t="s">
        <v>27</v>
      </c>
    </row>
    <row r="26" spans="1:16" x14ac:dyDescent="0.25">
      <c r="A26" s="6" t="s">
        <v>26</v>
      </c>
      <c r="B26" s="7">
        <v>45855.582569444399</v>
      </c>
      <c r="C26" s="8" t="s">
        <v>56</v>
      </c>
      <c r="D26" s="9"/>
      <c r="E26" s="6"/>
      <c r="F26" s="8"/>
      <c r="G26" s="10">
        <v>0</v>
      </c>
      <c r="H26" s="11" t="s">
        <v>57</v>
      </c>
      <c r="I26" s="9"/>
      <c r="J26" s="6"/>
      <c r="K26" s="8"/>
      <c r="L26" s="10">
        <v>0</v>
      </c>
      <c r="M26" s="9" t="s">
        <v>78</v>
      </c>
      <c r="N26" s="12" t="s">
        <v>79</v>
      </c>
      <c r="O26" s="6" t="s">
        <v>13</v>
      </c>
      <c r="P26" s="6" t="s">
        <v>27</v>
      </c>
    </row>
    <row r="27" spans="1:16" x14ac:dyDescent="0.25">
      <c r="A27" s="6" t="s">
        <v>28</v>
      </c>
      <c r="B27" s="7">
        <v>45855.582581018498</v>
      </c>
      <c r="C27" s="8" t="s">
        <v>56</v>
      </c>
      <c r="D27" s="9"/>
      <c r="E27" s="6"/>
      <c r="F27" s="8"/>
      <c r="G27" s="10">
        <v>0</v>
      </c>
      <c r="H27" s="11" t="s">
        <v>57</v>
      </c>
      <c r="I27" s="9"/>
      <c r="J27" s="6"/>
      <c r="K27" s="8"/>
      <c r="L27" s="10">
        <v>0</v>
      </c>
      <c r="M27" s="9" t="s">
        <v>78</v>
      </c>
      <c r="N27" s="12" t="s">
        <v>79</v>
      </c>
      <c r="O27" s="6" t="s">
        <v>13</v>
      </c>
      <c r="P27" s="6" t="s">
        <v>27</v>
      </c>
    </row>
    <row r="28" spans="1:16" x14ac:dyDescent="0.25">
      <c r="A28" s="6" t="s">
        <v>15</v>
      </c>
      <c r="B28" s="7">
        <v>45840.5558564815</v>
      </c>
      <c r="C28" s="8" t="s">
        <v>56</v>
      </c>
      <c r="D28" s="9">
        <v>0</v>
      </c>
      <c r="E28" s="6">
        <v>0</v>
      </c>
      <c r="F28" s="8">
        <v>0</v>
      </c>
      <c r="G28" s="10"/>
      <c r="H28" s="11" t="s">
        <v>57</v>
      </c>
      <c r="I28" s="9">
        <v>0</v>
      </c>
      <c r="J28" s="6">
        <v>0</v>
      </c>
      <c r="K28" s="8">
        <v>0</v>
      </c>
      <c r="L28" s="10"/>
      <c r="M28" s="9" t="s">
        <v>80</v>
      </c>
      <c r="N28" s="12" t="s">
        <v>81</v>
      </c>
      <c r="O28" s="6" t="s">
        <v>13</v>
      </c>
      <c r="P28" s="6" t="s">
        <v>16</v>
      </c>
    </row>
    <row r="29" spans="1:16" x14ac:dyDescent="0.25">
      <c r="A29" s="6" t="s">
        <v>50</v>
      </c>
      <c r="B29" s="7">
        <v>45869.578599537002</v>
      </c>
      <c r="C29" s="8" t="s">
        <v>56</v>
      </c>
      <c r="D29" s="9"/>
      <c r="E29" s="6"/>
      <c r="F29" s="8"/>
      <c r="G29" s="10">
        <v>0</v>
      </c>
      <c r="H29" s="11" t="s">
        <v>57</v>
      </c>
      <c r="I29" s="9"/>
      <c r="J29" s="6"/>
      <c r="K29" s="8"/>
      <c r="L29" s="10">
        <v>0</v>
      </c>
      <c r="M29" s="9" t="s">
        <v>92</v>
      </c>
      <c r="N29" s="12" t="s">
        <v>97</v>
      </c>
      <c r="O29" s="6" t="s">
        <v>13</v>
      </c>
      <c r="P29" s="6" t="s">
        <v>20</v>
      </c>
    </row>
    <row r="30" spans="1:16" x14ac:dyDescent="0.25">
      <c r="A30" s="6" t="s">
        <v>51</v>
      </c>
      <c r="B30" s="7">
        <v>45869.578611111101</v>
      </c>
      <c r="C30" s="8" t="s">
        <v>56</v>
      </c>
      <c r="D30" s="9"/>
      <c r="E30" s="6"/>
      <c r="F30" s="8"/>
      <c r="G30" s="10">
        <v>0</v>
      </c>
      <c r="H30" s="11" t="s">
        <v>57</v>
      </c>
      <c r="I30" s="9"/>
      <c r="J30" s="6"/>
      <c r="K30" s="8"/>
      <c r="L30" s="10">
        <v>0</v>
      </c>
      <c r="M30" s="9" t="s">
        <v>92</v>
      </c>
      <c r="N30" s="12" t="s">
        <v>97</v>
      </c>
      <c r="O30" s="6" t="s">
        <v>13</v>
      </c>
      <c r="P30" s="6" t="s">
        <v>20</v>
      </c>
    </row>
    <row r="31" spans="1:16" x14ac:dyDescent="0.25">
      <c r="A31" s="6" t="s">
        <v>24</v>
      </c>
      <c r="B31" s="7">
        <v>45855.582546296297</v>
      </c>
      <c r="C31" s="8" t="s">
        <v>56</v>
      </c>
      <c r="D31" s="9"/>
      <c r="E31" s="6"/>
      <c r="F31" s="8"/>
      <c r="G31" s="10">
        <v>0</v>
      </c>
      <c r="H31" s="11" t="s">
        <v>57</v>
      </c>
      <c r="I31" s="9"/>
      <c r="J31" s="6"/>
      <c r="K31" s="8"/>
      <c r="L31" s="10">
        <v>0</v>
      </c>
      <c r="M31" s="9" t="s">
        <v>82</v>
      </c>
      <c r="N31" s="12" t="s">
        <v>83</v>
      </c>
      <c r="O31" s="6" t="s">
        <v>13</v>
      </c>
      <c r="P31" s="6" t="s">
        <v>20</v>
      </c>
    </row>
    <row r="32" spans="1:16" x14ac:dyDescent="0.25">
      <c r="A32" s="6" t="s">
        <v>25</v>
      </c>
      <c r="B32" s="7">
        <v>45855.582557870403</v>
      </c>
      <c r="C32" s="8" t="s">
        <v>56</v>
      </c>
      <c r="D32" s="9"/>
      <c r="E32" s="6"/>
      <c r="F32" s="8"/>
      <c r="G32" s="10">
        <v>0</v>
      </c>
      <c r="H32" s="11" t="s">
        <v>57</v>
      </c>
      <c r="I32" s="9"/>
      <c r="J32" s="6"/>
      <c r="K32" s="8"/>
      <c r="L32" s="10">
        <v>0</v>
      </c>
      <c r="M32" s="9" t="s">
        <v>82</v>
      </c>
      <c r="N32" s="12" t="s">
        <v>83</v>
      </c>
      <c r="O32" s="6" t="s">
        <v>13</v>
      </c>
      <c r="P32" s="6" t="s">
        <v>20</v>
      </c>
    </row>
    <row r="33" spans="1:16" x14ac:dyDescent="0.25">
      <c r="A33" s="6" t="s">
        <v>19</v>
      </c>
      <c r="B33" s="7">
        <v>45855.582511574103</v>
      </c>
      <c r="C33" s="8" t="s">
        <v>56</v>
      </c>
      <c r="D33" s="9"/>
      <c r="E33" s="6"/>
      <c r="F33" s="8"/>
      <c r="G33" s="10">
        <v>1</v>
      </c>
      <c r="H33" s="11" t="s">
        <v>57</v>
      </c>
      <c r="I33" s="9"/>
      <c r="J33" s="6"/>
      <c r="K33" s="8"/>
      <c r="L33" s="10">
        <v>0</v>
      </c>
      <c r="M33" s="9" t="s">
        <v>84</v>
      </c>
      <c r="N33" s="12" t="s">
        <v>85</v>
      </c>
      <c r="O33" s="6" t="s">
        <v>13</v>
      </c>
      <c r="P33" s="6" t="s">
        <v>20</v>
      </c>
    </row>
    <row r="34" spans="1:16" x14ac:dyDescent="0.25">
      <c r="A34" s="6" t="s">
        <v>21</v>
      </c>
      <c r="B34" s="7">
        <v>45855.582523148201</v>
      </c>
      <c r="C34" s="8" t="s">
        <v>56</v>
      </c>
      <c r="D34" s="9"/>
      <c r="E34" s="6"/>
      <c r="F34" s="8"/>
      <c r="G34" s="10">
        <v>2</v>
      </c>
      <c r="H34" s="11" t="s">
        <v>57</v>
      </c>
      <c r="I34" s="9"/>
      <c r="J34" s="6"/>
      <c r="K34" s="8"/>
      <c r="L34" s="10">
        <v>0</v>
      </c>
      <c r="M34" s="9" t="s">
        <v>84</v>
      </c>
      <c r="N34" s="12" t="s">
        <v>85</v>
      </c>
      <c r="O34" s="6" t="s">
        <v>13</v>
      </c>
      <c r="P34" s="6" t="s">
        <v>20</v>
      </c>
    </row>
    <row r="35" spans="1:16" x14ac:dyDescent="0.25">
      <c r="A35" s="6" t="s">
        <v>30</v>
      </c>
      <c r="B35" s="7">
        <v>45855.582604166702</v>
      </c>
      <c r="C35" s="8" t="s">
        <v>56</v>
      </c>
      <c r="D35" s="9"/>
      <c r="E35" s="6"/>
      <c r="F35" s="8"/>
      <c r="G35" s="10">
        <v>0</v>
      </c>
      <c r="H35" s="11" t="s">
        <v>57</v>
      </c>
      <c r="I35" s="9"/>
      <c r="J35" s="6"/>
      <c r="K35" s="8"/>
      <c r="L35" s="10">
        <v>0</v>
      </c>
      <c r="M35" s="9" t="s">
        <v>86</v>
      </c>
      <c r="N35" s="12" t="s">
        <v>87</v>
      </c>
      <c r="O35" s="6" t="s">
        <v>13</v>
      </c>
      <c r="P35" s="6" t="s">
        <v>27</v>
      </c>
    </row>
    <row r="36" spans="1:16" x14ac:dyDescent="0.25">
      <c r="A36" s="6" t="s">
        <v>29</v>
      </c>
      <c r="B36" s="7">
        <v>45855.582592592596</v>
      </c>
      <c r="C36" s="8" t="s">
        <v>56</v>
      </c>
      <c r="D36" s="9"/>
      <c r="E36" s="6"/>
      <c r="F36" s="8"/>
      <c r="G36" s="10">
        <v>1</v>
      </c>
      <c r="H36" s="11" t="s">
        <v>57</v>
      </c>
      <c r="I36" s="9"/>
      <c r="J36" s="6"/>
      <c r="K36" s="8"/>
      <c r="L36" s="10">
        <v>0</v>
      </c>
      <c r="M36" s="9" t="s">
        <v>86</v>
      </c>
      <c r="N36" s="12" t="s">
        <v>87</v>
      </c>
      <c r="O36" s="6" t="s">
        <v>13</v>
      </c>
      <c r="P36" s="6" t="s">
        <v>27</v>
      </c>
    </row>
    <row r="37" spans="1:16" x14ac:dyDescent="0.25">
      <c r="A37" s="6" t="s">
        <v>45</v>
      </c>
      <c r="B37" s="7">
        <v>45869.578553240703</v>
      </c>
      <c r="C37" s="8" t="s">
        <v>56</v>
      </c>
      <c r="D37" s="9"/>
      <c r="E37" s="6"/>
      <c r="F37" s="8"/>
      <c r="G37" s="10">
        <v>1</v>
      </c>
      <c r="H37" s="11" t="s">
        <v>57</v>
      </c>
      <c r="I37" s="9"/>
      <c r="J37" s="6"/>
      <c r="K37" s="8"/>
      <c r="L37" s="10">
        <v>0</v>
      </c>
      <c r="M37" s="9" t="s">
        <v>90</v>
      </c>
      <c r="N37" s="12" t="s">
        <v>95</v>
      </c>
      <c r="O37" s="6" t="s">
        <v>13</v>
      </c>
      <c r="P37" s="6" t="s">
        <v>14</v>
      </c>
    </row>
    <row r="38" spans="1:16" x14ac:dyDescent="0.25">
      <c r="A38" s="6" t="s">
        <v>46</v>
      </c>
      <c r="B38" s="7">
        <v>45869.578564814801</v>
      </c>
      <c r="C38" s="8" t="s">
        <v>56</v>
      </c>
      <c r="D38" s="9"/>
      <c r="E38" s="6"/>
      <c r="F38" s="8"/>
      <c r="G38" s="10">
        <v>1</v>
      </c>
      <c r="H38" s="11" t="s">
        <v>57</v>
      </c>
      <c r="I38" s="9"/>
      <c r="J38" s="6"/>
      <c r="K38" s="8"/>
      <c r="L38" s="10">
        <v>0</v>
      </c>
      <c r="M38" s="9" t="s">
        <v>90</v>
      </c>
      <c r="N38" s="12" t="s">
        <v>95</v>
      </c>
      <c r="O38" s="6" t="s">
        <v>13</v>
      </c>
      <c r="P38" s="6" t="s">
        <v>14</v>
      </c>
    </row>
    <row r="39" spans="1:16" x14ac:dyDescent="0.25">
      <c r="A39" s="6" t="s">
        <v>39</v>
      </c>
      <c r="B39" s="7">
        <v>45862.558101851901</v>
      </c>
      <c r="C39" s="8" t="s">
        <v>56</v>
      </c>
      <c r="D39" s="9"/>
      <c r="E39" s="6"/>
      <c r="F39" s="8"/>
      <c r="G39" s="10">
        <v>0</v>
      </c>
      <c r="H39" s="11" t="s">
        <v>57</v>
      </c>
      <c r="I39" s="9"/>
      <c r="J39" s="6"/>
      <c r="K39" s="8"/>
      <c r="L39" s="10">
        <v>0</v>
      </c>
      <c r="M39" s="9" t="s">
        <v>88</v>
      </c>
      <c r="N39" s="12" t="s">
        <v>89</v>
      </c>
      <c r="O39" s="6" t="s">
        <v>13</v>
      </c>
      <c r="P39" s="6" t="s">
        <v>20</v>
      </c>
    </row>
    <row r="40" spans="1:16" x14ac:dyDescent="0.25">
      <c r="A40" s="6" t="s">
        <v>40</v>
      </c>
      <c r="B40" s="7">
        <v>45862.558113425897</v>
      </c>
      <c r="C40" s="8" t="s">
        <v>56</v>
      </c>
      <c r="D40" s="9"/>
      <c r="E40" s="6"/>
      <c r="F40" s="8"/>
      <c r="G40" s="10">
        <v>0</v>
      </c>
      <c r="H40" s="11" t="s">
        <v>57</v>
      </c>
      <c r="I40" s="9"/>
      <c r="J40" s="6"/>
      <c r="K40" s="8"/>
      <c r="L40" s="10">
        <v>0</v>
      </c>
      <c r="M40" s="9" t="s">
        <v>88</v>
      </c>
      <c r="N40" s="12" t="s">
        <v>89</v>
      </c>
      <c r="O40" s="6" t="s">
        <v>13</v>
      </c>
      <c r="P40" s="6" t="s">
        <v>20</v>
      </c>
    </row>
    <row r="41" spans="1:16" x14ac:dyDescent="0.25">
      <c r="B41" s="2"/>
      <c r="G41" s="3"/>
      <c r="L41" s="3"/>
    </row>
    <row r="42" spans="1:16" x14ac:dyDescent="0.25">
      <c r="A42" s="13" t="s">
        <v>100</v>
      </c>
      <c r="B42" s="2"/>
      <c r="G42" s="3"/>
      <c r="L42" s="3"/>
    </row>
    <row r="43" spans="1:16" x14ac:dyDescent="0.25">
      <c r="A43" s="13"/>
      <c r="B43" s="2"/>
      <c r="G43" s="3"/>
      <c r="L43" s="3"/>
    </row>
    <row r="44" spans="1:16" x14ac:dyDescent="0.25">
      <c r="A44" s="13" t="s">
        <v>101</v>
      </c>
      <c r="B44" s="2"/>
      <c r="G44" s="3"/>
      <c r="L44" s="3"/>
    </row>
    <row r="45" spans="1:16" x14ac:dyDescent="0.25">
      <c r="A45" s="13"/>
      <c r="B45" s="2"/>
      <c r="G45" s="3"/>
      <c r="L45" s="3"/>
    </row>
    <row r="46" spans="1:16" x14ac:dyDescent="0.25">
      <c r="A46" s="13" t="s">
        <v>102</v>
      </c>
      <c r="B46" s="2"/>
      <c r="G46" s="3"/>
      <c r="L46" s="3"/>
    </row>
    <row r="47" spans="1:16" x14ac:dyDescent="0.25">
      <c r="A47" s="13"/>
      <c r="B47" s="2"/>
      <c r="G47" s="3"/>
      <c r="L47" s="3"/>
    </row>
    <row r="48" spans="1:16" x14ac:dyDescent="0.25">
      <c r="A48" s="13" t="s">
        <v>103</v>
      </c>
      <c r="B48" s="2"/>
      <c r="G48" s="3"/>
      <c r="L48" s="3"/>
    </row>
    <row r="49" spans="1:12" x14ac:dyDescent="0.25">
      <c r="A49" s="13"/>
      <c r="B49" s="2"/>
      <c r="G49" s="3"/>
      <c r="L49" s="3"/>
    </row>
    <row r="50" spans="1:12" x14ac:dyDescent="0.25">
      <c r="A50" s="13" t="s">
        <v>104</v>
      </c>
      <c r="B50" s="2"/>
      <c r="G50" s="3"/>
      <c r="L50" s="3"/>
    </row>
    <row r="51" spans="1:12" x14ac:dyDescent="0.25">
      <c r="A51" s="13"/>
      <c r="B51" s="2"/>
      <c r="G51" s="3"/>
      <c r="L51" s="3"/>
    </row>
    <row r="52" spans="1:12" x14ac:dyDescent="0.25">
      <c r="A52" s="13" t="s">
        <v>105</v>
      </c>
      <c r="B52" s="2"/>
      <c r="G52" s="3"/>
      <c r="L52" s="3"/>
    </row>
    <row r="53" spans="1:12" x14ac:dyDescent="0.25">
      <c r="B53" s="2"/>
      <c r="G53" s="3"/>
      <c r="L53" s="3"/>
    </row>
    <row r="54" spans="1:12" x14ac:dyDescent="0.25">
      <c r="B54" s="2"/>
      <c r="G54" s="3"/>
      <c r="L54" s="3"/>
    </row>
    <row r="55" spans="1:12" x14ac:dyDescent="0.25">
      <c r="B55" s="2"/>
      <c r="G55" s="3"/>
      <c r="L55" s="3"/>
    </row>
    <row r="56" spans="1:12" x14ac:dyDescent="0.25">
      <c r="B56" s="2"/>
      <c r="G56" s="3"/>
      <c r="L56" s="3"/>
    </row>
    <row r="57" spans="1:12" x14ac:dyDescent="0.25">
      <c r="B57" s="2"/>
      <c r="G57" s="3"/>
      <c r="L57" s="3"/>
    </row>
    <row r="58" spans="1:12" x14ac:dyDescent="0.25">
      <c r="B58" s="2"/>
      <c r="G58" s="3"/>
      <c r="L58" s="3"/>
    </row>
    <row r="59" spans="1:12" x14ac:dyDescent="0.25">
      <c r="B59" s="2"/>
      <c r="G59" s="3"/>
      <c r="L59" s="3"/>
    </row>
    <row r="60" spans="1:12" x14ac:dyDescent="0.25">
      <c r="B60" s="2"/>
      <c r="G60" s="3"/>
      <c r="L60" s="3"/>
    </row>
    <row r="61" spans="1:12" x14ac:dyDescent="0.25">
      <c r="B61" s="2"/>
      <c r="G61" s="3"/>
      <c r="L61" s="3"/>
    </row>
    <row r="62" spans="1:12" x14ac:dyDescent="0.25">
      <c r="B62" s="2"/>
      <c r="G62" s="3"/>
      <c r="L62" s="3"/>
    </row>
    <row r="63" spans="1:12" x14ac:dyDescent="0.25">
      <c r="B63" s="2"/>
      <c r="G63" s="3"/>
      <c r="L63" s="3"/>
    </row>
    <row r="64" spans="1:12" x14ac:dyDescent="0.25">
      <c r="B64" s="2"/>
      <c r="G64" s="3"/>
      <c r="L64" s="3"/>
    </row>
    <row r="65" spans="2:12" x14ac:dyDescent="0.25">
      <c r="B65" s="2"/>
      <c r="G65" s="3"/>
      <c r="L65" s="3"/>
    </row>
    <row r="66" spans="2:12" x14ac:dyDescent="0.25">
      <c r="B66" s="2"/>
      <c r="G66" s="3"/>
      <c r="L66" s="3"/>
    </row>
    <row r="67" spans="2:12" x14ac:dyDescent="0.25">
      <c r="B67" s="2"/>
      <c r="G67" s="3"/>
      <c r="L67" s="3"/>
    </row>
    <row r="68" spans="2:12" x14ac:dyDescent="0.25">
      <c r="B68" s="2"/>
      <c r="G68" s="3"/>
      <c r="L68" s="3"/>
    </row>
    <row r="69" spans="2:12" x14ac:dyDescent="0.25">
      <c r="B69" s="2"/>
      <c r="G69" s="3"/>
      <c r="L69" s="3"/>
    </row>
    <row r="70" spans="2:12" x14ac:dyDescent="0.25">
      <c r="B70" s="2"/>
      <c r="G70" s="3"/>
      <c r="L70" s="3"/>
    </row>
    <row r="71" spans="2:12" x14ac:dyDescent="0.25">
      <c r="B71" s="2"/>
      <c r="G71" s="3"/>
      <c r="L71" s="3"/>
    </row>
    <row r="72" spans="2:12" x14ac:dyDescent="0.25">
      <c r="B72" s="2"/>
      <c r="G72" s="3"/>
      <c r="L72" s="3"/>
    </row>
    <row r="73" spans="2:12" x14ac:dyDescent="0.25">
      <c r="B73" s="2"/>
      <c r="G73" s="3"/>
      <c r="L73" s="3"/>
    </row>
    <row r="74" spans="2:12" x14ac:dyDescent="0.25">
      <c r="B74" s="2"/>
      <c r="G74" s="3"/>
      <c r="L74" s="3"/>
    </row>
    <row r="75" spans="2:12" x14ac:dyDescent="0.25">
      <c r="B75" s="2"/>
      <c r="G75" s="3"/>
      <c r="L75" s="3"/>
    </row>
    <row r="76" spans="2:12" x14ac:dyDescent="0.25">
      <c r="B76" s="2"/>
      <c r="G76" s="3"/>
      <c r="L76" s="3"/>
    </row>
    <row r="77" spans="2:12" x14ac:dyDescent="0.25">
      <c r="B77" s="2"/>
      <c r="G77" s="3"/>
      <c r="L77" s="3"/>
    </row>
    <row r="78" spans="2:12" x14ac:dyDescent="0.25">
      <c r="B78" s="2"/>
      <c r="G78" s="3"/>
      <c r="L78" s="3"/>
    </row>
    <row r="79" spans="2:12" x14ac:dyDescent="0.25">
      <c r="B79" s="2"/>
      <c r="G79" s="3"/>
      <c r="L79" s="3"/>
    </row>
    <row r="80" spans="2:12" x14ac:dyDescent="0.25">
      <c r="B80" s="2"/>
      <c r="G80" s="3"/>
      <c r="L80" s="3"/>
    </row>
    <row r="81" spans="2:12" x14ac:dyDescent="0.25">
      <c r="B81" s="2"/>
      <c r="G81" s="3"/>
      <c r="L81" s="3"/>
    </row>
    <row r="82" spans="2:12" x14ac:dyDescent="0.25">
      <c r="B82" s="2"/>
      <c r="G82" s="3"/>
      <c r="L82" s="3"/>
    </row>
    <row r="83" spans="2:12" x14ac:dyDescent="0.25">
      <c r="B83" s="2"/>
      <c r="G83" s="3"/>
      <c r="L83" s="3"/>
    </row>
    <row r="84" spans="2:12" x14ac:dyDescent="0.25">
      <c r="B84" s="2"/>
      <c r="G84" s="3"/>
      <c r="L84" s="3"/>
    </row>
    <row r="85" spans="2:12" x14ac:dyDescent="0.25">
      <c r="B85" s="2"/>
      <c r="G85" s="3"/>
      <c r="L85" s="3"/>
    </row>
    <row r="86" spans="2:12" x14ac:dyDescent="0.25">
      <c r="B86" s="2"/>
      <c r="G86" s="3"/>
      <c r="L86" s="3"/>
    </row>
    <row r="87" spans="2:12" x14ac:dyDescent="0.25">
      <c r="B87" s="2"/>
      <c r="G87" s="3"/>
      <c r="L87" s="3"/>
    </row>
    <row r="88" spans="2:12" x14ac:dyDescent="0.25">
      <c r="B88" s="2"/>
      <c r="G88" s="3"/>
      <c r="L88" s="3"/>
    </row>
    <row r="89" spans="2:12" x14ac:dyDescent="0.25">
      <c r="B89" s="2"/>
      <c r="G89" s="3"/>
      <c r="L89" s="3"/>
    </row>
    <row r="90" spans="2:12" x14ac:dyDescent="0.25">
      <c r="B90" s="2"/>
      <c r="G90" s="3"/>
      <c r="L90" s="3"/>
    </row>
    <row r="91" spans="2:12" x14ac:dyDescent="0.25">
      <c r="B91" s="2"/>
      <c r="G91" s="3"/>
      <c r="L91" s="3"/>
    </row>
    <row r="92" spans="2:12" x14ac:dyDescent="0.25">
      <c r="B92" s="2"/>
      <c r="G92" s="3"/>
      <c r="L92" s="3"/>
    </row>
    <row r="93" spans="2:12" x14ac:dyDescent="0.25">
      <c r="B93" s="2"/>
      <c r="G93" s="3"/>
      <c r="L93" s="3"/>
    </row>
    <row r="94" spans="2:12" x14ac:dyDescent="0.25">
      <c r="B94" s="2"/>
      <c r="G94" s="3"/>
      <c r="L94" s="3"/>
    </row>
    <row r="95" spans="2:12" x14ac:dyDescent="0.25">
      <c r="B95" s="2"/>
      <c r="G95" s="3"/>
      <c r="L95" s="3"/>
    </row>
    <row r="96" spans="2:12" x14ac:dyDescent="0.25">
      <c r="B96" s="2"/>
      <c r="G96" s="3"/>
      <c r="L96" s="3"/>
    </row>
    <row r="97" spans="2:12" x14ac:dyDescent="0.25">
      <c r="B97" s="2"/>
      <c r="G97" s="3"/>
      <c r="L97" s="3"/>
    </row>
    <row r="98" spans="2:12" x14ac:dyDescent="0.25">
      <c r="B98" s="2"/>
      <c r="G98" s="3"/>
      <c r="L98" s="3"/>
    </row>
    <row r="99" spans="2:12" x14ac:dyDescent="0.25">
      <c r="B99" s="2"/>
      <c r="G99" s="3"/>
      <c r="L99" s="3"/>
    </row>
    <row r="100" spans="2:12" x14ac:dyDescent="0.25">
      <c r="B100" s="2"/>
      <c r="G100" s="3"/>
      <c r="L100" s="3"/>
    </row>
    <row r="101" spans="2:12" x14ac:dyDescent="0.25">
      <c r="B101" s="2"/>
      <c r="G101" s="3"/>
      <c r="L101" s="3"/>
    </row>
    <row r="102" spans="2:12" x14ac:dyDescent="0.25">
      <c r="B102" s="2"/>
      <c r="G102" s="3"/>
      <c r="L102" s="3"/>
    </row>
    <row r="103" spans="2:12" x14ac:dyDescent="0.25">
      <c r="B103" s="2"/>
      <c r="G103" s="3"/>
      <c r="L103" s="3"/>
    </row>
    <row r="104" spans="2:12" x14ac:dyDescent="0.25">
      <c r="B104" s="2"/>
      <c r="G104" s="3"/>
      <c r="L104" s="3"/>
    </row>
    <row r="105" spans="2:12" x14ac:dyDescent="0.25">
      <c r="B105" s="2"/>
      <c r="G105" s="3"/>
      <c r="L105" s="3"/>
    </row>
    <row r="106" spans="2:12" x14ac:dyDescent="0.25">
      <c r="B106" s="2"/>
      <c r="G106" s="3"/>
      <c r="L106" s="3"/>
    </row>
    <row r="107" spans="2:12" x14ac:dyDescent="0.25">
      <c r="B107" s="2"/>
      <c r="G107" s="3"/>
      <c r="L107" s="3"/>
    </row>
    <row r="108" spans="2:12" x14ac:dyDescent="0.25">
      <c r="B108" s="2"/>
      <c r="G108" s="3"/>
      <c r="L108" s="3"/>
    </row>
    <row r="109" spans="2:12" x14ac:dyDescent="0.25">
      <c r="B109" s="2"/>
      <c r="G109" s="3"/>
      <c r="L109" s="3"/>
    </row>
    <row r="110" spans="2:12" x14ac:dyDescent="0.25">
      <c r="B110" s="2"/>
      <c r="G110" s="3"/>
      <c r="L110" s="3"/>
    </row>
    <row r="111" spans="2:12" x14ac:dyDescent="0.25">
      <c r="B111" s="2"/>
      <c r="G111" s="3"/>
      <c r="L111" s="3"/>
    </row>
    <row r="112" spans="2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sortState xmlns:xlrd2="http://schemas.microsoft.com/office/spreadsheetml/2017/richdata2" ref="A3:P40">
    <sortCondition ref="N2:N40"/>
    <sortCondition ref="M2:M40"/>
  </sortState>
  <conditionalFormatting sqref="G3:G7900">
    <cfRule type="cellIs" dxfId="1" priority="2" operator="greaterThan">
      <formula>15</formula>
    </cfRule>
  </conditionalFormatting>
  <conditionalFormatting sqref="L3:L7900">
    <cfRule type="cellIs" dxfId="0" priority="1" operator="greaterThan">
      <formula>1300</formula>
    </cfRule>
  </conditionalFormatting>
  <printOptions horizontalCentered="1"/>
  <pageMargins left="0.7" right="0.7" top="0.75" bottom="0.75" header="0.3" footer="0.3"/>
  <pageSetup scale="71" fitToHeight="0" orientation="landscape" r:id="rId1"/>
  <headerFooter>
    <oddHeader>&amp;C&amp;"-,Bold"&amp;14Flint Residential and Business Testing Report - results collected July 01, 2025 through July 31, 2025</oddHeader>
    <oddFooter>&amp;LSorted by Address&amp;R&amp;P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0D02-8AF0-4B2A-8FD9-8B3B09962ECE}">
  <dimension ref="A1:H26"/>
  <sheetViews>
    <sheetView workbookViewId="0">
      <selection activeCell="A2" sqref="A2"/>
    </sheetView>
  </sheetViews>
  <sheetFormatPr defaultRowHeight="15" x14ac:dyDescent="0.25"/>
  <cols>
    <col min="1" max="1" width="48.5703125" bestFit="1" customWidth="1"/>
    <col min="2" max="2" width="8.28515625" bestFit="1" customWidth="1"/>
    <col min="3" max="3" width="7.85546875" bestFit="1" customWidth="1"/>
    <col min="6" max="6" width="51.28515625" bestFit="1" customWidth="1"/>
    <col min="7" max="7" width="8.28515625" bestFit="1" customWidth="1"/>
    <col min="8" max="8" width="7.85546875" bestFit="1" customWidth="1"/>
  </cols>
  <sheetData>
    <row r="1" spans="1:8" x14ac:dyDescent="0.25">
      <c r="A1" s="26" t="s">
        <v>109</v>
      </c>
      <c r="B1" s="27" t="s">
        <v>114</v>
      </c>
      <c r="C1" s="27" t="s">
        <v>108</v>
      </c>
      <c r="F1" s="26" t="s">
        <v>118</v>
      </c>
      <c r="G1" s="27" t="s">
        <v>114</v>
      </c>
      <c r="H1" s="27" t="s">
        <v>108</v>
      </c>
    </row>
    <row r="2" spans="1:8" x14ac:dyDescent="0.25">
      <c r="A2" s="28" t="s">
        <v>110</v>
      </c>
      <c r="B2" s="24">
        <f>COUNTA('Sorted by Lead Concentration'!$D$3:$D$40)</f>
        <v>4</v>
      </c>
      <c r="C2" s="25"/>
      <c r="F2" s="28" t="s">
        <v>110</v>
      </c>
      <c r="G2" s="24">
        <f>COUNTA('Sorted by Lead Concentration'!$I$3:$I$40)</f>
        <v>4</v>
      </c>
      <c r="H2" s="23"/>
    </row>
    <row r="3" spans="1:8" x14ac:dyDescent="0.25">
      <c r="A3" s="28" t="s">
        <v>111</v>
      </c>
      <c r="B3" s="24">
        <f>COUNTIFS('Sorted by Lead Concentration'!$D$3:$D$40, "&lt;=10") + COUNTIFS('Sorted by Lead Concentration'!$D$3:$D$40, "Not detected")</f>
        <v>4</v>
      </c>
      <c r="C3" s="25">
        <f t="shared" ref="C3:C5" si="0">B3/$B$2</f>
        <v>1</v>
      </c>
      <c r="F3" s="28" t="s">
        <v>119</v>
      </c>
      <c r="G3" s="24">
        <f>COUNTIFS('Sorted by Lead Concentration'!$I$3:$I$40, "&lt;=1300") + COUNTIFS('Sorted by Lead Concentration'!$I$3:$I$40, "Not detected")</f>
        <v>4</v>
      </c>
      <c r="H3" s="25">
        <f t="shared" ref="H3:H4" si="1">G3/$G$2</f>
        <v>1</v>
      </c>
    </row>
    <row r="4" spans="1:8" x14ac:dyDescent="0.25">
      <c r="A4" s="28" t="s">
        <v>112</v>
      </c>
      <c r="B4" s="24">
        <f>COUNTIFS('Sorted by Lead Concentration'!$D$3:$D$40, "&gt;10", 'Sorted by Lead Concentration'!$D$3:$D$40, "&lt;=15")</f>
        <v>0</v>
      </c>
      <c r="C4" s="25">
        <f t="shared" si="0"/>
        <v>0</v>
      </c>
      <c r="F4" s="28" t="s">
        <v>120</v>
      </c>
      <c r="G4" s="24">
        <f>COUNTIFS('Sorted by Lead Concentration'!$I$3:$I$40, "&gt;1300")</f>
        <v>0</v>
      </c>
      <c r="H4" s="25">
        <f t="shared" si="1"/>
        <v>0</v>
      </c>
    </row>
    <row r="5" spans="1:8" x14ac:dyDescent="0.25">
      <c r="A5" s="28" t="s">
        <v>113</v>
      </c>
      <c r="B5" s="24">
        <f>COUNTIFS('Sorted by Lead Concentration'!$D$3:$D$40, "&gt;12")</f>
        <v>0</v>
      </c>
      <c r="C5" s="25">
        <f t="shared" si="0"/>
        <v>0</v>
      </c>
    </row>
    <row r="8" spans="1:8" x14ac:dyDescent="0.25">
      <c r="A8" s="26" t="s">
        <v>115</v>
      </c>
      <c r="B8" s="27" t="s">
        <v>114</v>
      </c>
      <c r="C8" s="27" t="s">
        <v>108</v>
      </c>
      <c r="F8" s="26" t="s">
        <v>121</v>
      </c>
      <c r="G8" s="27" t="s">
        <v>114</v>
      </c>
      <c r="H8" s="27" t="s">
        <v>108</v>
      </c>
    </row>
    <row r="9" spans="1:8" x14ac:dyDescent="0.25">
      <c r="A9" s="28" t="s">
        <v>110</v>
      </c>
      <c r="B9" s="24">
        <f>COUNTA('Sorted by Lead Concentration'!$E$3:$E$40)</f>
        <v>4</v>
      </c>
      <c r="C9" s="23"/>
      <c r="F9" s="28" t="s">
        <v>110</v>
      </c>
      <c r="G9" s="24">
        <f>COUNTA('Sorted by Lead Concentration'!$J$3:$J$40)</f>
        <v>4</v>
      </c>
      <c r="H9" s="23"/>
    </row>
    <row r="10" spans="1:8" x14ac:dyDescent="0.25">
      <c r="A10" s="28" t="s">
        <v>111</v>
      </c>
      <c r="B10" s="24">
        <f>COUNTIFS('Sorted by Lead Concentration'!$E$3:$E$40, "&lt;=10") + COUNTIFS('Sorted by Lead Concentration'!$E$3:$E$40, "Not detected")</f>
        <v>4</v>
      </c>
      <c r="C10" s="25">
        <f t="shared" ref="C10:C12" si="2">B10/$B$9</f>
        <v>1</v>
      </c>
      <c r="F10" s="28" t="s">
        <v>119</v>
      </c>
      <c r="G10" s="24">
        <f>COUNTIFS('Sorted by Lead Concentration'!$J$3:$J$40, "&lt;=1300") + COUNTIFS('Sorted by Lead Concentration'!$J$3:$J$40, "Not detected")</f>
        <v>4</v>
      </c>
      <c r="H10" s="25">
        <f t="shared" ref="H10:H11" si="3">G10/$G$9</f>
        <v>1</v>
      </c>
    </row>
    <row r="11" spans="1:8" x14ac:dyDescent="0.25">
      <c r="A11" s="28" t="s">
        <v>112</v>
      </c>
      <c r="B11" s="24">
        <f>COUNTIFS('Sorted by Lead Concentration'!$E$3:$E$40, "&gt;10", 'Sorted by Lead Concentration'!$E$3:$E$40, "&lt;=15")</f>
        <v>0</v>
      </c>
      <c r="C11" s="25">
        <f t="shared" si="2"/>
        <v>0</v>
      </c>
      <c r="F11" s="28" t="s">
        <v>120</v>
      </c>
      <c r="G11" s="24">
        <f>COUNTIFS('Sorted by Lead Concentration'!$J$3:$J$40, "&gt;1300")</f>
        <v>0</v>
      </c>
      <c r="H11" s="25">
        <f t="shared" si="3"/>
        <v>0</v>
      </c>
    </row>
    <row r="12" spans="1:8" x14ac:dyDescent="0.25">
      <c r="A12" s="28" t="s">
        <v>113</v>
      </c>
      <c r="B12" s="24">
        <f>COUNTIFS('Sorted by Lead Concentration'!$E$3:$E$40, "&gt;12")</f>
        <v>0</v>
      </c>
      <c r="C12" s="25">
        <f t="shared" si="2"/>
        <v>0</v>
      </c>
    </row>
    <row r="15" spans="1:8" x14ac:dyDescent="0.25">
      <c r="A15" s="26" t="s">
        <v>116</v>
      </c>
      <c r="B15" s="27" t="s">
        <v>114</v>
      </c>
      <c r="C15" s="27" t="s">
        <v>108</v>
      </c>
      <c r="F15" s="26" t="s">
        <v>122</v>
      </c>
      <c r="G15" s="27" t="s">
        <v>114</v>
      </c>
      <c r="H15" s="27" t="s">
        <v>108</v>
      </c>
    </row>
    <row r="16" spans="1:8" x14ac:dyDescent="0.25">
      <c r="A16" s="28" t="s">
        <v>110</v>
      </c>
      <c r="B16" s="24">
        <f>COUNTA('Sorted by Lead Concentration'!$F$3:$F$40)</f>
        <v>4</v>
      </c>
      <c r="C16" s="23"/>
      <c r="F16" s="28" t="s">
        <v>110</v>
      </c>
      <c r="G16" s="24">
        <f>COUNTA('Sorted by Lead Concentration'!$K$3:$K$40)</f>
        <v>4</v>
      </c>
      <c r="H16" s="23"/>
    </row>
    <row r="17" spans="1:8" x14ac:dyDescent="0.25">
      <c r="A17" s="28" t="s">
        <v>111</v>
      </c>
      <c r="B17" s="24">
        <f>COUNTIFS('Sorted by Lead Concentration'!$F$3:$F$40, "&lt;=10") + COUNTIFS('Sorted by Lead Concentration'!$F$3:$F$40, "Not detected")</f>
        <v>4</v>
      </c>
      <c r="C17" s="25">
        <f t="shared" ref="C17:C19" si="4">B17/$B$16</f>
        <v>1</v>
      </c>
      <c r="F17" s="28" t="s">
        <v>119</v>
      </c>
      <c r="G17" s="24">
        <f>COUNTIFS('Sorted by Lead Concentration'!$K$3:$K$40, "&lt;=1300") + COUNTIFS('Sorted by Lead Concentration'!$K$3:$K$40, "Not detected")</f>
        <v>4</v>
      </c>
      <c r="H17" s="25">
        <f t="shared" ref="H17:H18" si="5">G17/$G$16</f>
        <v>1</v>
      </c>
    </row>
    <row r="18" spans="1:8" x14ac:dyDescent="0.25">
      <c r="A18" s="28" t="s">
        <v>112</v>
      </c>
      <c r="B18" s="24">
        <f>COUNTIFS('Sorted by Lead Concentration'!$F$3:$F$40, "&gt;10", 'Sorted by Lead Concentration'!$F$3:$F$40, "&lt;=15")</f>
        <v>0</v>
      </c>
      <c r="C18" s="25">
        <f t="shared" si="4"/>
        <v>0</v>
      </c>
      <c r="F18" s="28" t="s">
        <v>120</v>
      </c>
      <c r="G18" s="24">
        <f>COUNTIFS('Sorted by Lead Concentration'!$K$3:$K$40, "&gt;1300")</f>
        <v>0</v>
      </c>
      <c r="H18" s="25">
        <f t="shared" si="5"/>
        <v>0</v>
      </c>
    </row>
    <row r="19" spans="1:8" x14ac:dyDescent="0.25">
      <c r="A19" s="28" t="s">
        <v>113</v>
      </c>
      <c r="B19" s="24">
        <f>COUNTIFS('Sorted by Lead Concentration'!$F$3:$F$40, "&gt;12")</f>
        <v>0</v>
      </c>
      <c r="C19" s="25">
        <f t="shared" si="4"/>
        <v>0</v>
      </c>
    </row>
    <row r="22" spans="1:8" x14ac:dyDescent="0.25">
      <c r="A22" s="26" t="s">
        <v>117</v>
      </c>
      <c r="B22" s="27" t="s">
        <v>114</v>
      </c>
      <c r="C22" s="27" t="s">
        <v>108</v>
      </c>
      <c r="F22" s="26" t="s">
        <v>123</v>
      </c>
      <c r="G22" s="27" t="s">
        <v>114</v>
      </c>
      <c r="H22" s="27" t="s">
        <v>108</v>
      </c>
    </row>
    <row r="23" spans="1:8" x14ac:dyDescent="0.25">
      <c r="A23" s="28" t="s">
        <v>110</v>
      </c>
      <c r="B23" s="24">
        <f>COUNT('Sorted by Lead Concentration'!$G$3:$G$40)</f>
        <v>34</v>
      </c>
      <c r="C23" s="23"/>
      <c r="F23" s="28" t="s">
        <v>110</v>
      </c>
      <c r="G23" s="24">
        <f>COUNTA('Sorted by Lead Concentration'!$L$3:$L$40)</f>
        <v>34</v>
      </c>
      <c r="H23" s="23"/>
    </row>
    <row r="24" spans="1:8" x14ac:dyDescent="0.25">
      <c r="A24" s="28" t="s">
        <v>111</v>
      </c>
      <c r="B24" s="24">
        <f>COUNTIFS('Sorted by Lead Concentration'!$G$3:$G$40, "&lt;=10") + COUNTIFS('Sorted by Lead Concentration'!$G$3:$G$40, "Not detected")</f>
        <v>34</v>
      </c>
      <c r="C24" s="25">
        <f t="shared" ref="C24:C26" si="6">B24/$B$23</f>
        <v>1</v>
      </c>
      <c r="F24" s="28" t="s">
        <v>119</v>
      </c>
      <c r="G24" s="24">
        <f>COUNTIFS('Sorted by Lead Concentration'!$L$3:$L$40, "&lt;=1300") + COUNTIFS('Sorted by Lead Concentration'!$L$3:$L$40, "Not detected")</f>
        <v>34</v>
      </c>
      <c r="H24" s="25">
        <f t="shared" ref="H24:H25" si="7">G24/$G$23</f>
        <v>1</v>
      </c>
    </row>
    <row r="25" spans="1:8" x14ac:dyDescent="0.25">
      <c r="A25" s="28" t="s">
        <v>112</v>
      </c>
      <c r="B25" s="24">
        <f>COUNTIFS('Sorted by Lead Concentration'!$G$3:$G$40, "&gt;10", 'Sorted by Lead Concentration'!$G$2:$G$39, "&lt;=15")</f>
        <v>0</v>
      </c>
      <c r="C25" s="25">
        <f t="shared" si="6"/>
        <v>0</v>
      </c>
      <c r="F25" s="28" t="s">
        <v>120</v>
      </c>
      <c r="G25" s="24">
        <f>COUNTIFS('Sorted by Lead Concentration'!$L$3:$L$40, "&gt;1300")</f>
        <v>0</v>
      </c>
      <c r="H25" s="25">
        <f t="shared" si="7"/>
        <v>0</v>
      </c>
    </row>
    <row r="26" spans="1:8" x14ac:dyDescent="0.25">
      <c r="A26" s="28" t="s">
        <v>113</v>
      </c>
      <c r="B26" s="24">
        <f>COUNTIFS('Sorted by Lead Concentration'!$G$3:$G$40, "&gt;12")</f>
        <v>0</v>
      </c>
      <c r="C26" s="25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Sorted by Lead Concentration</vt:lpstr>
      <vt:lpstr>Sorted by Address</vt:lpstr>
      <vt:lpstr>Analysis</vt:lpstr>
      <vt:lpstr>'Sorted by Address'!Print_Titles</vt:lpstr>
      <vt:lpstr>'Sorted by Lead Concentration'!Print_Titles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Flint Residential and Business Testing Report - results collected July 01, 2025 through July 31 2025</dc:title>
  <dc:creator>EGLE</dc:creator>
  <cp:keywords>pb, lead, EGLE, flint, copper, cu</cp:keywords>
  <cp:lastModifiedBy>Dygert, Lisa (EGLE)</cp:lastModifiedBy>
  <cp:lastPrinted>2025-08-14T11:15:16Z</cp:lastPrinted>
  <dcterms:created xsi:type="dcterms:W3CDTF">2016-02-02T22:01:16Z</dcterms:created>
  <dcterms:modified xsi:type="dcterms:W3CDTF">2025-08-14T11:15:31Z</dcterms:modified>
  <cp:category>pb, lead, EGLE, flint, copper, cu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cb2f3596c046441d84ed3bd4ce90f3bc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2022-07-14T11:22:07Z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011685ec-dce7-4165-8ea3-ebfbf5e0d5e5</vt:lpwstr>
  </property>
  <property fmtid="{D5CDD505-2E9C-101B-9397-08002B2CF9AE}" pid="9" name="MSIP_Label_3a2fed65-62e7-46ea-af74-187e0c17143a_ContentBits">
    <vt:lpwstr>0</vt:lpwstr>
  </property>
</Properties>
</file>