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featurePropertyBag/featurePropertyBag.xml" ContentType="application/vnd.ms-excel.featurepropertyba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defaultThemeVersion="166925"/>
  <mc:AlternateContent xmlns:mc="http://schemas.openxmlformats.org/markup-compatibility/2006">
    <mc:Choice Requires="x15">
      <x15ac:absPath xmlns:x15ac="http://schemas.microsoft.com/office/spreadsheetml/2010/11/ac" url="https://stateofmichigan-my.sharepoint.com/personal/simmonss4_michigan_gov/Documents/Michigan.gov/"/>
    </mc:Choice>
  </mc:AlternateContent>
  <xr:revisionPtr revIDLastSave="0" documentId="8_{79230BB7-052B-4F1A-BDAE-F1A80ACAD530}" xr6:coauthVersionLast="47" xr6:coauthVersionMax="47" xr10:uidLastSave="{00000000-0000-0000-0000-000000000000}"/>
  <bookViews>
    <workbookView xWindow="348" yWindow="1848" windowWidth="20268" windowHeight="11832" xr2:uid="{1B0EAD0F-B8EB-4B06-8AD0-0578EFCE769A}"/>
  </bookViews>
  <sheets>
    <sheet name="Instructions" sheetId="22" r:id="rId1"/>
    <sheet name="Service Description" sheetId="18" r:id="rId2"/>
    <sheet name="YTD Summary" sheetId="1" r:id="rId3"/>
    <sheet name="MCPAR" sheetId="23" r:id="rId4"/>
    <sheet name="Q1 Case Details" sheetId="5" r:id="rId5"/>
    <sheet name="Q2 Case Details" sheetId="17" r:id="rId6"/>
    <sheet name="Q3 Case Details" sheetId="9" r:id="rId7"/>
    <sheet name="Q4 Case Details" sheetId="10" r:id="rId8"/>
  </sheets>
  <definedNames>
    <definedName name="_xlnm._FilterDatabase" localSheetId="4" hidden="1">'Q1 Case Details'!$A$1:$U$1</definedName>
    <definedName name="_xlnm._FilterDatabase" localSheetId="5" hidden="1">'Q2 Case Details'!$A$1:$U$1</definedName>
    <definedName name="_xlnm._FilterDatabase" localSheetId="6" hidden="1">'Q3 Case Details'!$A$1:$U$1</definedName>
    <definedName name="_xlnm._FilterDatabase" localSheetId="7" hidden="1">'Q4 Case Details'!$A$1:$U$1</definedName>
    <definedName name="PIHP">#REF!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7" i="1" l="1"/>
  <c r="C19" i="23"/>
  <c r="C18" i="23"/>
  <c r="C16" i="23"/>
  <c r="C15" i="23"/>
  <c r="C14" i="23"/>
  <c r="D6" i="23"/>
  <c r="L3" i="17"/>
  <c r="N3" i="17" s="1"/>
  <c r="M3" i="17"/>
  <c r="L4" i="17"/>
  <c r="M4" i="17"/>
  <c r="N4" i="17"/>
  <c r="L5" i="17"/>
  <c r="M5" i="17"/>
  <c r="N5" i="17"/>
  <c r="L6" i="17"/>
  <c r="M6" i="17"/>
  <c r="N6" i="17"/>
  <c r="L7" i="17"/>
  <c r="N7" i="17" s="1"/>
  <c r="M7" i="17"/>
  <c r="L8" i="17"/>
  <c r="N8" i="17" s="1"/>
  <c r="M8" i="17"/>
  <c r="L9" i="17"/>
  <c r="N9" i="17" s="1"/>
  <c r="M9" i="17"/>
  <c r="L10" i="17"/>
  <c r="N10" i="17" s="1"/>
  <c r="M10" i="17"/>
  <c r="L11" i="17"/>
  <c r="M11" i="17"/>
  <c r="N11" i="17"/>
  <c r="L12" i="17"/>
  <c r="M12" i="17"/>
  <c r="N12" i="17"/>
  <c r="L13" i="17"/>
  <c r="N13" i="17" s="1"/>
  <c r="M13" i="17"/>
  <c r="L14" i="17"/>
  <c r="M14" i="17"/>
  <c r="N14" i="17"/>
  <c r="L15" i="17"/>
  <c r="N15" i="17" s="1"/>
  <c r="M15" i="17"/>
  <c r="L16" i="17"/>
  <c r="M16" i="17"/>
  <c r="N16" i="17"/>
  <c r="L17" i="17"/>
  <c r="N17" i="17" s="1"/>
  <c r="M17" i="17"/>
  <c r="L18" i="17"/>
  <c r="N18" i="17" s="1"/>
  <c r="M18" i="17"/>
  <c r="L19" i="17"/>
  <c r="N19" i="17" s="1"/>
  <c r="M19" i="17"/>
  <c r="L20" i="17"/>
  <c r="N20" i="17" s="1"/>
  <c r="M20" i="17"/>
  <c r="L21" i="17"/>
  <c r="N21" i="17" s="1"/>
  <c r="M21" i="17"/>
  <c r="L22" i="17"/>
  <c r="N22" i="17" s="1"/>
  <c r="M22" i="17"/>
  <c r="L23" i="17"/>
  <c r="M23" i="17"/>
  <c r="N23" i="17"/>
  <c r="L24" i="17"/>
  <c r="M24" i="17"/>
  <c r="N24" i="17"/>
  <c r="L25" i="17"/>
  <c r="N25" i="17" s="1"/>
  <c r="M25" i="17"/>
  <c r="L26" i="17"/>
  <c r="M26" i="17"/>
  <c r="N26" i="17"/>
  <c r="L27" i="17"/>
  <c r="N27" i="17" s="1"/>
  <c r="M27" i="17"/>
  <c r="L28" i="17"/>
  <c r="M28" i="17"/>
  <c r="N28" i="17"/>
  <c r="L29" i="17"/>
  <c r="N29" i="17" s="1"/>
  <c r="M29" i="17"/>
  <c r="L30" i="17"/>
  <c r="N30" i="17" s="1"/>
  <c r="M30" i="17"/>
  <c r="L31" i="17"/>
  <c r="N31" i="17" s="1"/>
  <c r="M31" i="17"/>
  <c r="L32" i="17"/>
  <c r="M32" i="17"/>
  <c r="N32" i="17"/>
  <c r="L33" i="17"/>
  <c r="N33" i="17" s="1"/>
  <c r="M33" i="17"/>
  <c r="L34" i="17"/>
  <c r="N34" i="17" s="1"/>
  <c r="M34" i="17"/>
  <c r="L35" i="17"/>
  <c r="N35" i="17" s="1"/>
  <c r="M35" i="17"/>
  <c r="L36" i="17"/>
  <c r="M36" i="17"/>
  <c r="N36" i="17"/>
  <c r="L37" i="17"/>
  <c r="N37" i="17" s="1"/>
  <c r="M37" i="17"/>
  <c r="L38" i="17"/>
  <c r="M38" i="17"/>
  <c r="N38" i="17"/>
  <c r="L39" i="17"/>
  <c r="N39" i="17" s="1"/>
  <c r="M39" i="17"/>
  <c r="L40" i="17"/>
  <c r="M40" i="17"/>
  <c r="N40" i="17"/>
  <c r="L41" i="17"/>
  <c r="M41" i="17"/>
  <c r="N41" i="17"/>
  <c r="L42" i="17"/>
  <c r="N42" i="17" s="1"/>
  <c r="M42" i="17"/>
  <c r="L43" i="17"/>
  <c r="N43" i="17" s="1"/>
  <c r="M43" i="17"/>
  <c r="L44" i="17"/>
  <c r="N44" i="17" s="1"/>
  <c r="M44" i="17"/>
  <c r="L45" i="17"/>
  <c r="N45" i="17" s="1"/>
  <c r="M45" i="17"/>
  <c r="L46" i="17"/>
  <c r="M46" i="17"/>
  <c r="N46" i="17"/>
  <c r="L47" i="17"/>
  <c r="N47" i="17" s="1"/>
  <c r="M47" i="17"/>
  <c r="L48" i="17"/>
  <c r="M48" i="17"/>
  <c r="N48" i="17"/>
  <c r="L49" i="17"/>
  <c r="N49" i="17" s="1"/>
  <c r="M49" i="17"/>
  <c r="L50" i="17"/>
  <c r="M50" i="17"/>
  <c r="N50" i="17"/>
  <c r="L51" i="17"/>
  <c r="N51" i="17" s="1"/>
  <c r="M51" i="17"/>
  <c r="L52" i="17"/>
  <c r="N52" i="17" s="1"/>
  <c r="M52" i="17"/>
  <c r="L53" i="17"/>
  <c r="M53" i="17"/>
  <c r="N53" i="17"/>
  <c r="L54" i="17"/>
  <c r="N54" i="17" s="1"/>
  <c r="M54" i="17"/>
  <c r="L55" i="17"/>
  <c r="N55" i="17" s="1"/>
  <c r="M55" i="17"/>
  <c r="L56" i="17"/>
  <c r="N56" i="17" s="1"/>
  <c r="M56" i="17"/>
  <c r="L57" i="17"/>
  <c r="N57" i="17" s="1"/>
  <c r="M57" i="17"/>
  <c r="L58" i="17"/>
  <c r="M58" i="17"/>
  <c r="N58" i="17"/>
  <c r="L59" i="17"/>
  <c r="M59" i="17"/>
  <c r="N59" i="17"/>
  <c r="L60" i="17"/>
  <c r="M60" i="17"/>
  <c r="N60" i="17"/>
  <c r="L61" i="17"/>
  <c r="N61" i="17" s="1"/>
  <c r="M61" i="17"/>
  <c r="L62" i="17"/>
  <c r="N62" i="17" s="1"/>
  <c r="M62" i="17"/>
  <c r="L63" i="17"/>
  <c r="N63" i="17" s="1"/>
  <c r="M63" i="17"/>
  <c r="L64" i="17"/>
  <c r="N64" i="17" s="1"/>
  <c r="M64" i="17"/>
  <c r="L65" i="17"/>
  <c r="M65" i="17"/>
  <c r="N65" i="17"/>
  <c r="L66" i="17"/>
  <c r="M66" i="17"/>
  <c r="N66" i="17"/>
  <c r="L67" i="17"/>
  <c r="N67" i="17" s="1"/>
  <c r="M67" i="17"/>
  <c r="L68" i="17"/>
  <c r="M68" i="17"/>
  <c r="N68" i="17"/>
  <c r="L69" i="17"/>
  <c r="N69" i="17" s="1"/>
  <c r="M69" i="17"/>
  <c r="L70" i="17"/>
  <c r="M70" i="17"/>
  <c r="N70" i="17"/>
  <c r="L71" i="17"/>
  <c r="N71" i="17" s="1"/>
  <c r="M71" i="17"/>
  <c r="L72" i="17"/>
  <c r="N72" i="17" s="1"/>
  <c r="M72" i="17"/>
  <c r="L73" i="17"/>
  <c r="N73" i="17" s="1"/>
  <c r="M73" i="17"/>
  <c r="L74" i="17"/>
  <c r="N74" i="17" s="1"/>
  <c r="M74" i="17"/>
  <c r="L75" i="17"/>
  <c r="N75" i="17" s="1"/>
  <c r="M75" i="17"/>
  <c r="L76" i="17"/>
  <c r="N76" i="17" s="1"/>
  <c r="M76" i="17"/>
  <c r="L77" i="17"/>
  <c r="M77" i="17"/>
  <c r="N77" i="17"/>
  <c r="L78" i="17"/>
  <c r="M78" i="17"/>
  <c r="N78" i="17"/>
  <c r="L79" i="17"/>
  <c r="N79" i="17" s="1"/>
  <c r="M79" i="17"/>
  <c r="L80" i="17"/>
  <c r="M80" i="17"/>
  <c r="N80" i="17"/>
  <c r="L81" i="17"/>
  <c r="N81" i="17" s="1"/>
  <c r="M81" i="17"/>
  <c r="L82" i="17"/>
  <c r="M82" i="17"/>
  <c r="N82" i="17"/>
  <c r="L83" i="17"/>
  <c r="N83" i="17" s="1"/>
  <c r="M83" i="17"/>
  <c r="L84" i="17"/>
  <c r="N84" i="17" s="1"/>
  <c r="M84" i="17"/>
  <c r="L85" i="17"/>
  <c r="N85" i="17" s="1"/>
  <c r="M85" i="17"/>
  <c r="L86" i="17"/>
  <c r="M86" i="17"/>
  <c r="N86" i="17"/>
  <c r="L87" i="17"/>
  <c r="N87" i="17" s="1"/>
  <c r="M87" i="17"/>
  <c r="L88" i="17"/>
  <c r="N88" i="17" s="1"/>
  <c r="M88" i="17"/>
  <c r="L89" i="17"/>
  <c r="N89" i="17" s="1"/>
  <c r="M89" i="17"/>
  <c r="L90" i="17"/>
  <c r="M90" i="17"/>
  <c r="N90" i="17"/>
  <c r="L91" i="17"/>
  <c r="N91" i="17" s="1"/>
  <c r="M91" i="17"/>
  <c r="L92" i="17"/>
  <c r="M92" i="17"/>
  <c r="N92" i="17"/>
  <c r="L93" i="17"/>
  <c r="N93" i="17" s="1"/>
  <c r="M93" i="17"/>
  <c r="L94" i="17"/>
  <c r="M94" i="17"/>
  <c r="N94" i="17"/>
  <c r="L95" i="17"/>
  <c r="M95" i="17"/>
  <c r="N95" i="17"/>
  <c r="L96" i="17"/>
  <c r="N96" i="17" s="1"/>
  <c r="M96" i="17"/>
  <c r="L97" i="17"/>
  <c r="N97" i="17" s="1"/>
  <c r="M97" i="17"/>
  <c r="L98" i="17"/>
  <c r="N98" i="17" s="1"/>
  <c r="M98" i="17"/>
  <c r="L99" i="17"/>
  <c r="N99" i="17" s="1"/>
  <c r="M99" i="17"/>
  <c r="L100" i="17"/>
  <c r="M100" i="17"/>
  <c r="N100" i="17"/>
  <c r="L101" i="17"/>
  <c r="N101" i="17" s="1"/>
  <c r="M101" i="17"/>
  <c r="L102" i="17"/>
  <c r="M102" i="17"/>
  <c r="N102" i="17"/>
  <c r="L103" i="17"/>
  <c r="N103" i="17" s="1"/>
  <c r="M103" i="17"/>
  <c r="L104" i="17"/>
  <c r="M104" i="17"/>
  <c r="N104" i="17"/>
  <c r="L105" i="17"/>
  <c r="N105" i="17" s="1"/>
  <c r="M105" i="17"/>
  <c r="L106" i="17"/>
  <c r="N106" i="17" s="1"/>
  <c r="M106" i="17"/>
  <c r="L107" i="17"/>
  <c r="M107" i="17"/>
  <c r="N107" i="17"/>
  <c r="L108" i="17"/>
  <c r="N108" i="17" s="1"/>
  <c r="M108" i="17"/>
  <c r="L109" i="17"/>
  <c r="N109" i="17" s="1"/>
  <c r="M109" i="17"/>
  <c r="L110" i="17"/>
  <c r="N110" i="17" s="1"/>
  <c r="M110" i="17"/>
  <c r="L111" i="17"/>
  <c r="N111" i="17" s="1"/>
  <c r="M111" i="17"/>
  <c r="L112" i="17"/>
  <c r="M112" i="17"/>
  <c r="N112" i="17"/>
  <c r="L113" i="17"/>
  <c r="M113" i="17"/>
  <c r="N113" i="17"/>
  <c r="L114" i="17"/>
  <c r="M114" i="17"/>
  <c r="N114" i="17"/>
  <c r="L115" i="17"/>
  <c r="N115" i="17" s="1"/>
  <c r="M115" i="17"/>
  <c r="L116" i="17"/>
  <c r="N116" i="17" s="1"/>
  <c r="M116" i="17"/>
  <c r="L117" i="17"/>
  <c r="N117" i="17" s="1"/>
  <c r="M117" i="17"/>
  <c r="L118" i="17"/>
  <c r="N118" i="17" s="1"/>
  <c r="M118" i="17"/>
  <c r="L119" i="17"/>
  <c r="M119" i="17"/>
  <c r="N119" i="17"/>
  <c r="L120" i="17"/>
  <c r="M120" i="17"/>
  <c r="N120" i="17"/>
  <c r="L121" i="17"/>
  <c r="N121" i="17" s="1"/>
  <c r="M121" i="17"/>
  <c r="L122" i="17"/>
  <c r="M122" i="17"/>
  <c r="N122" i="17"/>
  <c r="L123" i="17"/>
  <c r="M123" i="17"/>
  <c r="N123" i="17"/>
  <c r="L124" i="17"/>
  <c r="M124" i="17"/>
  <c r="N124" i="17"/>
  <c r="L125" i="17"/>
  <c r="M125" i="17"/>
  <c r="N125" i="17"/>
  <c r="L126" i="17"/>
  <c r="M126" i="17"/>
  <c r="N126" i="17"/>
  <c r="L127" i="17"/>
  <c r="N127" i="17" s="1"/>
  <c r="M127" i="17"/>
  <c r="L128" i="17"/>
  <c r="N128" i="17" s="1"/>
  <c r="M128" i="17"/>
  <c r="L129" i="17"/>
  <c r="N129" i="17" s="1"/>
  <c r="M129" i="17"/>
  <c r="L130" i="17"/>
  <c r="M130" i="17"/>
  <c r="N130" i="17"/>
  <c r="L131" i="17"/>
  <c r="N131" i="17" s="1"/>
  <c r="M131" i="17"/>
  <c r="L132" i="17"/>
  <c r="N132" i="17" s="1"/>
  <c r="M132" i="17"/>
  <c r="L133" i="17"/>
  <c r="N133" i="17" s="1"/>
  <c r="M133" i="17"/>
  <c r="L134" i="17"/>
  <c r="N134" i="17" s="1"/>
  <c r="M134" i="17"/>
  <c r="L135" i="17"/>
  <c r="M135" i="17"/>
  <c r="N135" i="17"/>
  <c r="L136" i="17"/>
  <c r="N136" i="17" s="1"/>
  <c r="M136" i="17"/>
  <c r="L137" i="17"/>
  <c r="N137" i="17" s="1"/>
  <c r="M137" i="17"/>
  <c r="L138" i="17"/>
  <c r="M138" i="17"/>
  <c r="N138" i="17"/>
  <c r="L139" i="17"/>
  <c r="N139" i="17" s="1"/>
  <c r="M139" i="17"/>
  <c r="L140" i="17"/>
  <c r="M140" i="17"/>
  <c r="N140" i="17"/>
  <c r="L141" i="17"/>
  <c r="M141" i="17"/>
  <c r="N141" i="17"/>
  <c r="L142" i="17"/>
  <c r="N142" i="17" s="1"/>
  <c r="M142" i="17"/>
  <c r="L143" i="17"/>
  <c r="M143" i="17"/>
  <c r="N143" i="17"/>
  <c r="L144" i="17"/>
  <c r="M144" i="17"/>
  <c r="N144" i="17"/>
  <c r="L145" i="17"/>
  <c r="N145" i="17" s="1"/>
  <c r="M145" i="17"/>
  <c r="L146" i="17"/>
  <c r="M146" i="17"/>
  <c r="N146" i="17"/>
  <c r="L147" i="17"/>
  <c r="N147" i="17" s="1"/>
  <c r="M147" i="17"/>
  <c r="L148" i="17"/>
  <c r="N148" i="17" s="1"/>
  <c r="M148" i="17"/>
  <c r="L149" i="17"/>
  <c r="M149" i="17"/>
  <c r="N149" i="17"/>
  <c r="L150" i="17"/>
  <c r="N150" i="17" s="1"/>
  <c r="M150" i="17"/>
  <c r="L151" i="17"/>
  <c r="N151" i="17" s="1"/>
  <c r="M151" i="17"/>
  <c r="L152" i="17"/>
  <c r="M152" i="17"/>
  <c r="N152" i="17"/>
  <c r="L153" i="17"/>
  <c r="N153" i="17" s="1"/>
  <c r="M153" i="17"/>
  <c r="L154" i="17"/>
  <c r="M154" i="17"/>
  <c r="N154" i="17"/>
  <c r="L155" i="17"/>
  <c r="N155" i="17" s="1"/>
  <c r="M155" i="17"/>
  <c r="L156" i="17"/>
  <c r="N156" i="17" s="1"/>
  <c r="M156" i="17"/>
  <c r="L157" i="17"/>
  <c r="N157" i="17" s="1"/>
  <c r="M157" i="17"/>
  <c r="L158" i="17"/>
  <c r="M158" i="17"/>
  <c r="N158" i="17"/>
  <c r="L159" i="17"/>
  <c r="M159" i="17"/>
  <c r="N159" i="17"/>
  <c r="L160" i="17"/>
  <c r="M160" i="17"/>
  <c r="N160" i="17"/>
  <c r="L161" i="17"/>
  <c r="N161" i="17" s="1"/>
  <c r="M161" i="17"/>
  <c r="L162" i="17"/>
  <c r="M162" i="17"/>
  <c r="N162" i="17"/>
  <c r="L163" i="17"/>
  <c r="N163" i="17" s="1"/>
  <c r="M163" i="17"/>
  <c r="L164" i="17"/>
  <c r="N164" i="17" s="1"/>
  <c r="M164" i="17"/>
  <c r="L165" i="17"/>
  <c r="M165" i="17"/>
  <c r="N165" i="17"/>
  <c r="L166" i="17"/>
  <c r="N166" i="17" s="1"/>
  <c r="M166" i="17"/>
  <c r="L167" i="17"/>
  <c r="N167" i="17" s="1"/>
  <c r="M167" i="17"/>
  <c r="L168" i="17"/>
  <c r="M168" i="17"/>
  <c r="N168" i="17"/>
  <c r="L169" i="17"/>
  <c r="N169" i="17" s="1"/>
  <c r="M169" i="17"/>
  <c r="L170" i="17"/>
  <c r="M170" i="17"/>
  <c r="N170" i="17"/>
  <c r="L171" i="17"/>
  <c r="M171" i="17"/>
  <c r="N171" i="17"/>
  <c r="L172" i="17"/>
  <c r="N172" i="17" s="1"/>
  <c r="M172" i="17"/>
  <c r="L173" i="17"/>
  <c r="M173" i="17"/>
  <c r="N173" i="17"/>
  <c r="L174" i="17"/>
  <c r="N174" i="17" s="1"/>
  <c r="M174" i="17"/>
  <c r="L175" i="17"/>
  <c r="N175" i="17" s="1"/>
  <c r="M175" i="17"/>
  <c r="L176" i="17"/>
  <c r="M176" i="17"/>
  <c r="N176" i="17"/>
  <c r="L177" i="17"/>
  <c r="M177" i="17"/>
  <c r="N177" i="17"/>
  <c r="L178" i="17"/>
  <c r="M178" i="17"/>
  <c r="N178" i="17"/>
  <c r="L179" i="17"/>
  <c r="M179" i="17"/>
  <c r="N179" i="17"/>
  <c r="L180" i="17"/>
  <c r="N180" i="17" s="1"/>
  <c r="M180" i="17"/>
  <c r="L181" i="17"/>
  <c r="N181" i="17" s="1"/>
  <c r="M181" i="17"/>
  <c r="L182" i="17"/>
  <c r="N182" i="17" s="1"/>
  <c r="M182" i="17"/>
  <c r="L183" i="17"/>
  <c r="N183" i="17" s="1"/>
  <c r="M183" i="17"/>
  <c r="L184" i="17"/>
  <c r="M184" i="17"/>
  <c r="N184" i="17"/>
  <c r="L185" i="17"/>
  <c r="N185" i="17" s="1"/>
  <c r="M185" i="17"/>
  <c r="L186" i="17"/>
  <c r="N186" i="17" s="1"/>
  <c r="M186" i="17"/>
  <c r="L187" i="17"/>
  <c r="N187" i="17" s="1"/>
  <c r="M187" i="17"/>
  <c r="L188" i="17"/>
  <c r="N188" i="17" s="1"/>
  <c r="M188" i="17"/>
  <c r="L189" i="17"/>
  <c r="M189" i="17"/>
  <c r="N189" i="17"/>
  <c r="L190" i="17"/>
  <c r="M190" i="17"/>
  <c r="N190" i="17"/>
  <c r="L191" i="17"/>
  <c r="N191" i="17" s="1"/>
  <c r="M191" i="17"/>
  <c r="L192" i="17"/>
  <c r="M192" i="17"/>
  <c r="N192" i="17"/>
  <c r="L193" i="17"/>
  <c r="N193" i="17" s="1"/>
  <c r="M193" i="17"/>
  <c r="L194" i="17"/>
  <c r="M194" i="17"/>
  <c r="N194" i="17"/>
  <c r="L195" i="17"/>
  <c r="M195" i="17"/>
  <c r="N195" i="17"/>
  <c r="L196" i="17"/>
  <c r="M196" i="17"/>
  <c r="N196" i="17"/>
  <c r="L197" i="17"/>
  <c r="M197" i="17"/>
  <c r="N197" i="17"/>
  <c r="L198" i="17"/>
  <c r="M198" i="17"/>
  <c r="N198" i="17"/>
  <c r="L199" i="17"/>
  <c r="N199" i="17" s="1"/>
  <c r="M199" i="17"/>
  <c r="L200" i="17"/>
  <c r="M200" i="17"/>
  <c r="N200" i="17"/>
  <c r="L201" i="17"/>
  <c r="N201" i="17" s="1"/>
  <c r="M201" i="17"/>
  <c r="L202" i="17"/>
  <c r="N202" i="17" s="1"/>
  <c r="M202" i="17"/>
  <c r="L203" i="17"/>
  <c r="M203" i="17"/>
  <c r="N203" i="17"/>
  <c r="L204" i="17"/>
  <c r="N204" i="17" s="1"/>
  <c r="M204" i="17"/>
  <c r="L205" i="17"/>
  <c r="N205" i="17" s="1"/>
  <c r="M205" i="17"/>
  <c r="L206" i="17"/>
  <c r="N206" i="17" s="1"/>
  <c r="M206" i="17"/>
  <c r="L207" i="17"/>
  <c r="N207" i="17" s="1"/>
  <c r="M207" i="17"/>
  <c r="L208" i="17"/>
  <c r="M208" i="17"/>
  <c r="N208" i="17"/>
  <c r="L209" i="17"/>
  <c r="M209" i="17"/>
  <c r="N209" i="17"/>
  <c r="L210" i="17"/>
  <c r="N210" i="17" s="1"/>
  <c r="M210" i="17"/>
  <c r="L211" i="17"/>
  <c r="N211" i="17" s="1"/>
  <c r="M211" i="17"/>
  <c r="L212" i="17"/>
  <c r="N212" i="17" s="1"/>
  <c r="M212" i="17"/>
  <c r="L213" i="17"/>
  <c r="M213" i="17"/>
  <c r="N213" i="17"/>
  <c r="L214" i="17"/>
  <c r="M214" i="17"/>
  <c r="N214" i="17"/>
  <c r="L215" i="17"/>
  <c r="M215" i="17"/>
  <c r="N215" i="17"/>
  <c r="L216" i="17"/>
  <c r="M216" i="17"/>
  <c r="N216" i="17"/>
  <c r="L217" i="17"/>
  <c r="N217" i="17" s="1"/>
  <c r="M217" i="17"/>
  <c r="L218" i="17"/>
  <c r="N218" i="17" s="1"/>
  <c r="M218" i="17"/>
  <c r="L219" i="17"/>
  <c r="M219" i="17"/>
  <c r="N219" i="17"/>
  <c r="L220" i="17"/>
  <c r="N220" i="17" s="1"/>
  <c r="M220" i="17"/>
  <c r="L221" i="17"/>
  <c r="N221" i="17" s="1"/>
  <c r="M221" i="17"/>
  <c r="L222" i="17"/>
  <c r="M222" i="17"/>
  <c r="N222" i="17"/>
  <c r="L223" i="17"/>
  <c r="N223" i="17" s="1"/>
  <c r="M223" i="17"/>
  <c r="L224" i="17"/>
  <c r="M224" i="17"/>
  <c r="N224" i="17"/>
  <c r="L225" i="17"/>
  <c r="N225" i="17" s="1"/>
  <c r="M225" i="17"/>
  <c r="L226" i="17"/>
  <c r="N226" i="17" s="1"/>
  <c r="M226" i="17"/>
  <c r="L227" i="17"/>
  <c r="M227" i="17"/>
  <c r="N227" i="17"/>
  <c r="L228" i="17"/>
  <c r="M228" i="17"/>
  <c r="N228" i="17"/>
  <c r="L229" i="17"/>
  <c r="N229" i="17" s="1"/>
  <c r="M229" i="17"/>
  <c r="L230" i="17"/>
  <c r="M230" i="17"/>
  <c r="N230" i="17"/>
  <c r="L231" i="17"/>
  <c r="N231" i="17" s="1"/>
  <c r="M231" i="17"/>
  <c r="L232" i="17"/>
  <c r="M232" i="17"/>
  <c r="N232" i="17"/>
  <c r="L233" i="17"/>
  <c r="M233" i="17"/>
  <c r="N233" i="17"/>
  <c r="L234" i="17"/>
  <c r="M234" i="17"/>
  <c r="N234" i="17"/>
  <c r="L235" i="17"/>
  <c r="N235" i="17" s="1"/>
  <c r="M235" i="17"/>
  <c r="L236" i="17"/>
  <c r="N236" i="17" s="1"/>
  <c r="M236" i="17"/>
  <c r="L237" i="17"/>
  <c r="N237" i="17" s="1"/>
  <c r="M237" i="17"/>
  <c r="L238" i="17"/>
  <c r="M238" i="17"/>
  <c r="N238" i="17"/>
  <c r="L239" i="17"/>
  <c r="N239" i="17" s="1"/>
  <c r="M239" i="17"/>
  <c r="L240" i="17"/>
  <c r="N240" i="17" s="1"/>
  <c r="M240" i="17"/>
  <c r="L241" i="17"/>
  <c r="N241" i="17" s="1"/>
  <c r="M241" i="17"/>
  <c r="L242" i="17"/>
  <c r="N242" i="17" s="1"/>
  <c r="M242" i="17"/>
  <c r="L243" i="17"/>
  <c r="M243" i="17"/>
  <c r="N243" i="17"/>
  <c r="L244" i="17"/>
  <c r="N244" i="17" s="1"/>
  <c r="M244" i="17"/>
  <c r="L245" i="17"/>
  <c r="N245" i="17" s="1"/>
  <c r="M245" i="17"/>
  <c r="L246" i="17"/>
  <c r="M246" i="17"/>
  <c r="N246" i="17"/>
  <c r="L247" i="17"/>
  <c r="N247" i="17" s="1"/>
  <c r="M247" i="17"/>
  <c r="L248" i="17"/>
  <c r="M248" i="17"/>
  <c r="N248" i="17"/>
  <c r="L249" i="17"/>
  <c r="M249" i="17"/>
  <c r="N249" i="17"/>
  <c r="L250" i="17"/>
  <c r="N250" i="17" s="1"/>
  <c r="M250" i="17"/>
  <c r="L251" i="17"/>
  <c r="M251" i="17"/>
  <c r="N251" i="17"/>
  <c r="L252" i="17"/>
  <c r="M252" i="17"/>
  <c r="N252" i="17"/>
  <c r="L253" i="17"/>
  <c r="N253" i="17" s="1"/>
  <c r="M253" i="17"/>
  <c r="L254" i="17"/>
  <c r="M254" i="17"/>
  <c r="N254" i="17"/>
  <c r="L255" i="17"/>
  <c r="N255" i="17" s="1"/>
  <c r="M255" i="17"/>
  <c r="L256" i="17"/>
  <c r="N256" i="17" s="1"/>
  <c r="M256" i="17"/>
  <c r="L257" i="17"/>
  <c r="M257" i="17"/>
  <c r="N257" i="17"/>
  <c r="L258" i="17"/>
  <c r="N258" i="17" s="1"/>
  <c r="M258" i="17"/>
  <c r="L259" i="17"/>
  <c r="N259" i="17" s="1"/>
  <c r="M259" i="17"/>
  <c r="L260" i="17"/>
  <c r="M260" i="17"/>
  <c r="N260" i="17"/>
  <c r="L261" i="17"/>
  <c r="N261" i="17" s="1"/>
  <c r="M261" i="17"/>
  <c r="L262" i="17"/>
  <c r="M262" i="17"/>
  <c r="N262" i="17"/>
  <c r="L263" i="17"/>
  <c r="N263" i="17" s="1"/>
  <c r="M263" i="17"/>
  <c r="L264" i="17"/>
  <c r="N264" i="17" s="1"/>
  <c r="M264" i="17"/>
  <c r="L265" i="17"/>
  <c r="N265" i="17" s="1"/>
  <c r="M265" i="17"/>
  <c r="L266" i="17"/>
  <c r="M266" i="17"/>
  <c r="N266" i="17"/>
  <c r="L267" i="17"/>
  <c r="M267" i="17"/>
  <c r="N267" i="17"/>
  <c r="L268" i="17"/>
  <c r="M268" i="17"/>
  <c r="N268" i="17"/>
  <c r="L269" i="17"/>
  <c r="N269" i="17" s="1"/>
  <c r="M269" i="17"/>
  <c r="L270" i="17"/>
  <c r="M270" i="17"/>
  <c r="N270" i="17"/>
  <c r="L271" i="17"/>
  <c r="N271" i="17" s="1"/>
  <c r="M271" i="17"/>
  <c r="L272" i="17"/>
  <c r="N272" i="17" s="1"/>
  <c r="M272" i="17"/>
  <c r="L273" i="17"/>
  <c r="M273" i="17"/>
  <c r="N273" i="17"/>
  <c r="L274" i="17"/>
  <c r="N274" i="17" s="1"/>
  <c r="M274" i="17"/>
  <c r="L275" i="17"/>
  <c r="N275" i="17" s="1"/>
  <c r="M275" i="17"/>
  <c r="L276" i="17"/>
  <c r="M276" i="17"/>
  <c r="N276" i="17"/>
  <c r="L277" i="17"/>
  <c r="N277" i="17" s="1"/>
  <c r="M277" i="17"/>
  <c r="L278" i="17"/>
  <c r="M278" i="17"/>
  <c r="N278" i="17"/>
  <c r="L279" i="17"/>
  <c r="M279" i="17"/>
  <c r="N279" i="17"/>
  <c r="L280" i="17"/>
  <c r="N280" i="17" s="1"/>
  <c r="M280" i="17"/>
  <c r="L281" i="17"/>
  <c r="M281" i="17"/>
  <c r="N281" i="17"/>
  <c r="L282" i="17"/>
  <c r="N282" i="17" s="1"/>
  <c r="M282" i="17"/>
  <c r="L283" i="17"/>
  <c r="N283" i="17" s="1"/>
  <c r="M283" i="17"/>
  <c r="L284" i="17"/>
  <c r="M284" i="17"/>
  <c r="N284" i="17"/>
  <c r="L285" i="17"/>
  <c r="M285" i="17"/>
  <c r="N285" i="17"/>
  <c r="L286" i="17"/>
  <c r="M286" i="17"/>
  <c r="N286" i="17"/>
  <c r="L287" i="17"/>
  <c r="M287" i="17"/>
  <c r="N287" i="17"/>
  <c r="L288" i="17"/>
  <c r="N288" i="17" s="1"/>
  <c r="M288" i="17"/>
  <c r="L289" i="17"/>
  <c r="N289" i="17" s="1"/>
  <c r="M289" i="17"/>
  <c r="L290" i="17"/>
  <c r="N290" i="17" s="1"/>
  <c r="M290" i="17"/>
  <c r="L291" i="17"/>
  <c r="N291" i="17" s="1"/>
  <c r="M291" i="17"/>
  <c r="L292" i="17"/>
  <c r="M292" i="17"/>
  <c r="N292" i="17"/>
  <c r="L293" i="17"/>
  <c r="N293" i="17" s="1"/>
  <c r="M293" i="17"/>
  <c r="L294" i="17"/>
  <c r="N294" i="17" s="1"/>
  <c r="M294" i="17"/>
  <c r="L295" i="17"/>
  <c r="N295" i="17" s="1"/>
  <c r="M295" i="17"/>
  <c r="L296" i="17"/>
  <c r="N296" i="17" s="1"/>
  <c r="M296" i="17"/>
  <c r="L297" i="17"/>
  <c r="M297" i="17"/>
  <c r="N297" i="17"/>
  <c r="L298" i="17"/>
  <c r="M298" i="17"/>
  <c r="N298" i="17"/>
  <c r="L299" i="17"/>
  <c r="N299" i="17" s="1"/>
  <c r="M299" i="17"/>
  <c r="L300" i="17"/>
  <c r="M300" i="17"/>
  <c r="N300" i="17"/>
  <c r="L301" i="17"/>
  <c r="N301" i="17" s="1"/>
  <c r="M301" i="17"/>
  <c r="L302" i="17"/>
  <c r="M302" i="17"/>
  <c r="N302" i="17"/>
  <c r="L303" i="17"/>
  <c r="M303" i="17"/>
  <c r="N303" i="17"/>
  <c r="L304" i="17"/>
  <c r="M304" i="17"/>
  <c r="N304" i="17"/>
  <c r="L305" i="17"/>
  <c r="M305" i="17"/>
  <c r="N305" i="17"/>
  <c r="L306" i="17"/>
  <c r="M306" i="17"/>
  <c r="N306" i="17"/>
  <c r="L307" i="17"/>
  <c r="N307" i="17" s="1"/>
  <c r="M307" i="17"/>
  <c r="L308" i="17"/>
  <c r="M308" i="17"/>
  <c r="N308" i="17"/>
  <c r="L309" i="17"/>
  <c r="N309" i="17" s="1"/>
  <c r="M309" i="17"/>
  <c r="L310" i="17"/>
  <c r="N310" i="17" s="1"/>
  <c r="M310" i="17"/>
  <c r="L311" i="17"/>
  <c r="M311" i="17"/>
  <c r="N311" i="17"/>
  <c r="L312" i="17"/>
  <c r="N312" i="17" s="1"/>
  <c r="M312" i="17"/>
  <c r="L313" i="17"/>
  <c r="N313" i="17" s="1"/>
  <c r="M313" i="17"/>
  <c r="L314" i="17"/>
  <c r="N314" i="17" s="1"/>
  <c r="M314" i="17"/>
  <c r="L315" i="17"/>
  <c r="N315" i="17" s="1"/>
  <c r="M315" i="17"/>
  <c r="L316" i="17"/>
  <c r="M316" i="17"/>
  <c r="N316" i="17"/>
  <c r="L317" i="17"/>
  <c r="M317" i="17"/>
  <c r="N317" i="17"/>
  <c r="L318" i="17"/>
  <c r="N318" i="17" s="1"/>
  <c r="M318" i="17"/>
  <c r="L319" i="17"/>
  <c r="N319" i="17" s="1"/>
  <c r="M319" i="17"/>
  <c r="L320" i="17"/>
  <c r="N320" i="17" s="1"/>
  <c r="M320" i="17"/>
  <c r="L321" i="17"/>
  <c r="M321" i="17"/>
  <c r="N321" i="17"/>
  <c r="L322" i="17"/>
  <c r="M322" i="17"/>
  <c r="N322" i="17"/>
  <c r="L323" i="17"/>
  <c r="M323" i="17"/>
  <c r="N323" i="17"/>
  <c r="L324" i="17"/>
  <c r="M324" i="17"/>
  <c r="N324" i="17"/>
  <c r="L325" i="17"/>
  <c r="N325" i="17" s="1"/>
  <c r="M325" i="17"/>
  <c r="L326" i="17"/>
  <c r="N326" i="17" s="1"/>
  <c r="M326" i="17"/>
  <c r="L327" i="17"/>
  <c r="M327" i="17"/>
  <c r="N327" i="17"/>
  <c r="L328" i="17"/>
  <c r="N328" i="17" s="1"/>
  <c r="M328" i="17"/>
  <c r="L329" i="17"/>
  <c r="N329" i="17" s="1"/>
  <c r="M329" i="17"/>
  <c r="L330" i="17"/>
  <c r="M330" i="17"/>
  <c r="N330" i="17"/>
  <c r="L331" i="17"/>
  <c r="N331" i="17" s="1"/>
  <c r="M331" i="17"/>
  <c r="L332" i="17"/>
  <c r="M332" i="17"/>
  <c r="N332" i="17"/>
  <c r="L333" i="17"/>
  <c r="N333" i="17" s="1"/>
  <c r="M333" i="17"/>
  <c r="L334" i="17"/>
  <c r="N334" i="17" s="1"/>
  <c r="M334" i="17"/>
  <c r="L335" i="17"/>
  <c r="M335" i="17"/>
  <c r="N335" i="17"/>
  <c r="L336" i="17"/>
  <c r="M336" i="17"/>
  <c r="N336" i="17"/>
  <c r="L337" i="17"/>
  <c r="N337" i="17" s="1"/>
  <c r="M337" i="17"/>
  <c r="L338" i="17"/>
  <c r="M338" i="17"/>
  <c r="N338" i="17"/>
  <c r="L339" i="17"/>
  <c r="N339" i="17" s="1"/>
  <c r="M339" i="17"/>
  <c r="L340" i="17"/>
  <c r="M340" i="17"/>
  <c r="N340" i="17"/>
  <c r="L341" i="17"/>
  <c r="M341" i="17"/>
  <c r="N341" i="17"/>
  <c r="L342" i="17"/>
  <c r="M342" i="17"/>
  <c r="N342" i="17"/>
  <c r="L343" i="17"/>
  <c r="N343" i="17" s="1"/>
  <c r="M343" i="17"/>
  <c r="L344" i="17"/>
  <c r="N344" i="17" s="1"/>
  <c r="M344" i="17"/>
  <c r="L345" i="17"/>
  <c r="N345" i="17" s="1"/>
  <c r="M345" i="17"/>
  <c r="L346" i="17"/>
  <c r="M346" i="17"/>
  <c r="N346" i="17"/>
  <c r="L347" i="17"/>
  <c r="N347" i="17" s="1"/>
  <c r="M347" i="17"/>
  <c r="L348" i="17"/>
  <c r="N348" i="17" s="1"/>
  <c r="M348" i="17"/>
  <c r="L349" i="17"/>
  <c r="M349" i="17"/>
  <c r="N349" i="17"/>
  <c r="L350" i="17"/>
  <c r="N350" i="17" s="1"/>
  <c r="M350" i="17"/>
  <c r="L351" i="17"/>
  <c r="N351" i="17" s="1"/>
  <c r="M351" i="17"/>
  <c r="L352" i="17"/>
  <c r="M352" i="17"/>
  <c r="N352" i="17"/>
  <c r="L353" i="17"/>
  <c r="N353" i="17" s="1"/>
  <c r="M353" i="17"/>
  <c r="L354" i="17"/>
  <c r="N354" i="17" s="1"/>
  <c r="M354" i="17"/>
  <c r="L355" i="17"/>
  <c r="M355" i="17"/>
  <c r="N355" i="17"/>
  <c r="L356" i="17"/>
  <c r="N356" i="17" s="1"/>
  <c r="M356" i="17"/>
  <c r="L357" i="17"/>
  <c r="N357" i="17" s="1"/>
  <c r="M357" i="17"/>
  <c r="L358" i="17"/>
  <c r="M358" i="17"/>
  <c r="N358" i="17"/>
  <c r="L359" i="17"/>
  <c r="N359" i="17" s="1"/>
  <c r="M359" i="17"/>
  <c r="L360" i="17"/>
  <c r="N360" i="17" s="1"/>
  <c r="M360" i="17"/>
  <c r="L361" i="17"/>
  <c r="M361" i="17"/>
  <c r="N361" i="17"/>
  <c r="L362" i="17"/>
  <c r="N362" i="17" s="1"/>
  <c r="M362" i="17"/>
  <c r="L363" i="17"/>
  <c r="N363" i="17" s="1"/>
  <c r="M363" i="17"/>
  <c r="L364" i="17"/>
  <c r="M364" i="17"/>
  <c r="N364" i="17"/>
  <c r="L365" i="17"/>
  <c r="N365" i="17" s="1"/>
  <c r="M365" i="17"/>
  <c r="L366" i="17"/>
  <c r="N366" i="17" s="1"/>
  <c r="M366" i="17"/>
  <c r="L367" i="17"/>
  <c r="M367" i="17"/>
  <c r="N367" i="17"/>
  <c r="L368" i="17"/>
  <c r="N368" i="17" s="1"/>
  <c r="M368" i="17"/>
  <c r="L369" i="17"/>
  <c r="N369" i="17" s="1"/>
  <c r="M369" i="17"/>
  <c r="L370" i="17"/>
  <c r="N370" i="17" s="1"/>
  <c r="M370" i="17"/>
  <c r="L371" i="17"/>
  <c r="N371" i="17" s="1"/>
  <c r="M371" i="17"/>
  <c r="L372" i="17"/>
  <c r="M372" i="17"/>
  <c r="N372" i="17"/>
  <c r="L373" i="17"/>
  <c r="M373" i="17"/>
  <c r="N373" i="17"/>
  <c r="L374" i="17"/>
  <c r="N374" i="17" s="1"/>
  <c r="M374" i="17"/>
  <c r="L375" i="17"/>
  <c r="N375" i="17" s="1"/>
  <c r="M375" i="17"/>
  <c r="L376" i="17"/>
  <c r="N376" i="17" s="1"/>
  <c r="M376" i="17"/>
  <c r="L377" i="17"/>
  <c r="M377" i="17"/>
  <c r="N377" i="17"/>
  <c r="L378" i="17"/>
  <c r="M378" i="17"/>
  <c r="N378" i="17"/>
  <c r="L379" i="17"/>
  <c r="M379" i="17"/>
  <c r="N379" i="17"/>
  <c r="L380" i="17"/>
  <c r="M380" i="17"/>
  <c r="N380" i="17"/>
  <c r="L381" i="17"/>
  <c r="N381" i="17" s="1"/>
  <c r="M381" i="17"/>
  <c r="L382" i="17"/>
  <c r="N382" i="17" s="1"/>
  <c r="M382" i="17"/>
  <c r="L383" i="17"/>
  <c r="M383" i="17"/>
  <c r="N383" i="17"/>
  <c r="L384" i="17"/>
  <c r="N384" i="17" s="1"/>
  <c r="M384" i="17"/>
  <c r="L385" i="17"/>
  <c r="N385" i="17" s="1"/>
  <c r="M385" i="17"/>
  <c r="L386" i="17"/>
  <c r="M386" i="17"/>
  <c r="N386" i="17"/>
  <c r="L387" i="17"/>
  <c r="N387" i="17" s="1"/>
  <c r="M387" i="17"/>
  <c r="L388" i="17"/>
  <c r="M388" i="17"/>
  <c r="N388" i="17"/>
  <c r="L389" i="17"/>
  <c r="N389" i="17" s="1"/>
  <c r="M389" i="17"/>
  <c r="L390" i="17"/>
  <c r="N390" i="17" s="1"/>
  <c r="M390" i="17"/>
  <c r="L391" i="17"/>
  <c r="M391" i="17"/>
  <c r="N391" i="17"/>
  <c r="L392" i="17"/>
  <c r="M392" i="17"/>
  <c r="N392" i="17"/>
  <c r="L393" i="17"/>
  <c r="N393" i="17" s="1"/>
  <c r="M393" i="17"/>
  <c r="L394" i="17"/>
  <c r="M394" i="17"/>
  <c r="N394" i="17"/>
  <c r="L395" i="17"/>
  <c r="N395" i="17" s="1"/>
  <c r="M395" i="17"/>
  <c r="L396" i="17"/>
  <c r="M396" i="17"/>
  <c r="N396" i="17"/>
  <c r="L397" i="17"/>
  <c r="M397" i="17"/>
  <c r="N397" i="17"/>
  <c r="L398" i="17"/>
  <c r="M398" i="17"/>
  <c r="N398" i="17"/>
  <c r="L399" i="17"/>
  <c r="N399" i="17" s="1"/>
  <c r="M399" i="17"/>
  <c r="L400" i="17"/>
  <c r="N400" i="17" s="1"/>
  <c r="M400" i="17"/>
  <c r="L401" i="17"/>
  <c r="N401" i="17" s="1"/>
  <c r="M401" i="17"/>
  <c r="L402" i="17"/>
  <c r="M402" i="17"/>
  <c r="N402" i="17"/>
  <c r="L403" i="17"/>
  <c r="N403" i="17" s="1"/>
  <c r="M403" i="17"/>
  <c r="L404" i="17"/>
  <c r="N404" i="17" s="1"/>
  <c r="M404" i="17"/>
  <c r="L405" i="17"/>
  <c r="N405" i="17" s="1"/>
  <c r="M405" i="17"/>
  <c r="L406" i="17"/>
  <c r="N406" i="17" s="1"/>
  <c r="M406" i="17"/>
  <c r="L407" i="17"/>
  <c r="M407" i="17"/>
  <c r="N407" i="17"/>
  <c r="L408" i="17"/>
  <c r="N408" i="17" s="1"/>
  <c r="M408" i="17"/>
  <c r="L409" i="17"/>
  <c r="N409" i="17" s="1"/>
  <c r="M409" i="17"/>
  <c r="L410" i="17"/>
  <c r="M410" i="17"/>
  <c r="N410" i="17"/>
  <c r="L411" i="17"/>
  <c r="N411" i="17" s="1"/>
  <c r="M411" i="17"/>
  <c r="L412" i="17"/>
  <c r="M412" i="17"/>
  <c r="N412" i="17"/>
  <c r="L413" i="17"/>
  <c r="M413" i="17"/>
  <c r="N413" i="17"/>
  <c r="L414" i="17"/>
  <c r="N414" i="17" s="1"/>
  <c r="M414" i="17"/>
  <c r="L415" i="17"/>
  <c r="M415" i="17"/>
  <c r="N415" i="17"/>
  <c r="L416" i="17"/>
  <c r="M416" i="17"/>
  <c r="N416" i="17"/>
  <c r="L417" i="17"/>
  <c r="N417" i="17" s="1"/>
  <c r="M417" i="17"/>
  <c r="L418" i="17"/>
  <c r="M418" i="17"/>
  <c r="N418" i="17"/>
  <c r="L419" i="17"/>
  <c r="N419" i="17" s="1"/>
  <c r="M419" i="17"/>
  <c r="L420" i="17"/>
  <c r="N420" i="17" s="1"/>
  <c r="M420" i="17"/>
  <c r="L421" i="17"/>
  <c r="M421" i="17"/>
  <c r="N421" i="17"/>
  <c r="L422" i="17"/>
  <c r="N422" i="17" s="1"/>
  <c r="M422" i="17"/>
  <c r="L423" i="17"/>
  <c r="N423" i="17" s="1"/>
  <c r="M423" i="17"/>
  <c r="L424" i="17"/>
  <c r="M424" i="17"/>
  <c r="N424" i="17"/>
  <c r="L425" i="17"/>
  <c r="N425" i="17" s="1"/>
  <c r="M425" i="17"/>
  <c r="L426" i="17"/>
  <c r="M426" i="17"/>
  <c r="N426" i="17"/>
  <c r="L427" i="17"/>
  <c r="N427" i="17" s="1"/>
  <c r="M427" i="17"/>
  <c r="L428" i="17"/>
  <c r="N428" i="17" s="1"/>
  <c r="M428" i="17"/>
  <c r="L429" i="17"/>
  <c r="N429" i="17" s="1"/>
  <c r="M429" i="17"/>
  <c r="L430" i="17"/>
  <c r="M430" i="17"/>
  <c r="N430" i="17"/>
  <c r="L431" i="17"/>
  <c r="M431" i="17"/>
  <c r="N431" i="17"/>
  <c r="L432" i="17"/>
  <c r="M432" i="17"/>
  <c r="N432" i="17"/>
  <c r="L433" i="17"/>
  <c r="N433" i="17" s="1"/>
  <c r="M433" i="17"/>
  <c r="L434" i="17"/>
  <c r="M434" i="17"/>
  <c r="N434" i="17"/>
  <c r="L435" i="17"/>
  <c r="N435" i="17" s="1"/>
  <c r="M435" i="17"/>
  <c r="L436" i="17"/>
  <c r="N436" i="17" s="1"/>
  <c r="M436" i="17"/>
  <c r="L437" i="17"/>
  <c r="M437" i="17"/>
  <c r="N437" i="17"/>
  <c r="L438" i="17"/>
  <c r="N438" i="17" s="1"/>
  <c r="M438" i="17"/>
  <c r="L439" i="17"/>
  <c r="N439" i="17" s="1"/>
  <c r="M439" i="17"/>
  <c r="L440" i="17"/>
  <c r="M440" i="17"/>
  <c r="N440" i="17"/>
  <c r="L441" i="17"/>
  <c r="N441" i="17" s="1"/>
  <c r="M441" i="17"/>
  <c r="L442" i="17"/>
  <c r="M442" i="17"/>
  <c r="N442" i="17"/>
  <c r="L443" i="17"/>
  <c r="M443" i="17"/>
  <c r="N443" i="17"/>
  <c r="L444" i="17"/>
  <c r="N444" i="17" s="1"/>
  <c r="M444" i="17"/>
  <c r="L445" i="17"/>
  <c r="M445" i="17"/>
  <c r="N445" i="17"/>
  <c r="L446" i="17"/>
  <c r="N446" i="17" s="1"/>
  <c r="M446" i="17"/>
  <c r="L447" i="17"/>
  <c r="N447" i="17" s="1"/>
  <c r="M447" i="17"/>
  <c r="L448" i="17"/>
  <c r="M448" i="17"/>
  <c r="N448" i="17"/>
  <c r="L449" i="17"/>
  <c r="M449" i="17"/>
  <c r="N449" i="17"/>
  <c r="L450" i="17"/>
  <c r="M450" i="17"/>
  <c r="N450" i="17"/>
  <c r="L451" i="17"/>
  <c r="M451" i="17"/>
  <c r="N451" i="17"/>
  <c r="L452" i="17"/>
  <c r="N452" i="17" s="1"/>
  <c r="M452" i="17"/>
  <c r="L453" i="17"/>
  <c r="N453" i="17" s="1"/>
  <c r="M453" i="17"/>
  <c r="L454" i="17"/>
  <c r="N454" i="17" s="1"/>
  <c r="M454" i="17"/>
  <c r="L455" i="17"/>
  <c r="N455" i="17" s="1"/>
  <c r="M455" i="17"/>
  <c r="L456" i="17"/>
  <c r="M456" i="17"/>
  <c r="N456" i="17"/>
  <c r="L457" i="17"/>
  <c r="N457" i="17" s="1"/>
  <c r="M457" i="17"/>
  <c r="L458" i="17"/>
  <c r="N458" i="17" s="1"/>
  <c r="M458" i="17"/>
  <c r="L459" i="17"/>
  <c r="N459" i="17" s="1"/>
  <c r="M459" i="17"/>
  <c r="L460" i="17"/>
  <c r="N460" i="17" s="1"/>
  <c r="M460" i="17"/>
  <c r="L461" i="17"/>
  <c r="M461" i="17"/>
  <c r="N461" i="17"/>
  <c r="L462" i="17"/>
  <c r="M462" i="17"/>
  <c r="N462" i="17"/>
  <c r="L463" i="17"/>
  <c r="N463" i="17" s="1"/>
  <c r="M463" i="17"/>
  <c r="L464" i="17"/>
  <c r="M464" i="17"/>
  <c r="N464" i="17"/>
  <c r="L465" i="17"/>
  <c r="N465" i="17" s="1"/>
  <c r="M465" i="17"/>
  <c r="L466" i="17"/>
  <c r="M466" i="17"/>
  <c r="N466" i="17"/>
  <c r="L467" i="17"/>
  <c r="M467" i="17"/>
  <c r="N467" i="17"/>
  <c r="L468" i="17"/>
  <c r="M468" i="17"/>
  <c r="N468" i="17"/>
  <c r="L469" i="17"/>
  <c r="M469" i="17"/>
  <c r="N469" i="17"/>
  <c r="L470" i="17"/>
  <c r="M470" i="17"/>
  <c r="N470" i="17"/>
  <c r="L471" i="17"/>
  <c r="N471" i="17" s="1"/>
  <c r="M471" i="17"/>
  <c r="L472" i="17"/>
  <c r="M472" i="17"/>
  <c r="N472" i="17"/>
  <c r="L473" i="17"/>
  <c r="N473" i="17" s="1"/>
  <c r="M473" i="17"/>
  <c r="L474" i="17"/>
  <c r="N474" i="17" s="1"/>
  <c r="M474" i="17"/>
  <c r="L475" i="17"/>
  <c r="N475" i="17" s="1"/>
  <c r="M475" i="17"/>
  <c r="L476" i="17"/>
  <c r="N476" i="17" s="1"/>
  <c r="M476" i="17"/>
  <c r="L477" i="17"/>
  <c r="N477" i="17" s="1"/>
  <c r="M477" i="17"/>
  <c r="L478" i="17"/>
  <c r="N478" i="17" s="1"/>
  <c r="M478" i="17"/>
  <c r="L479" i="17"/>
  <c r="M479" i="17"/>
  <c r="N479" i="17"/>
  <c r="L480" i="17"/>
  <c r="M480" i="17"/>
  <c r="N480" i="17"/>
  <c r="L481" i="17"/>
  <c r="M481" i="17"/>
  <c r="N481" i="17"/>
  <c r="L482" i="17"/>
  <c r="M482" i="17"/>
  <c r="N482" i="17"/>
  <c r="L483" i="17"/>
  <c r="N483" i="17" s="1"/>
  <c r="M483" i="17"/>
  <c r="L484" i="17"/>
  <c r="N484" i="17" s="1"/>
  <c r="M484" i="17"/>
  <c r="L485" i="17"/>
  <c r="M485" i="17"/>
  <c r="N485" i="17"/>
  <c r="L486" i="17"/>
  <c r="N486" i="17" s="1"/>
  <c r="M486" i="17"/>
  <c r="L487" i="17"/>
  <c r="N487" i="17" s="1"/>
  <c r="M487" i="17"/>
  <c r="L488" i="17"/>
  <c r="M488" i="17"/>
  <c r="N488" i="17"/>
  <c r="L489" i="17"/>
  <c r="N489" i="17" s="1"/>
  <c r="M489" i="17"/>
  <c r="L490" i="17"/>
  <c r="M490" i="17"/>
  <c r="N490" i="17"/>
  <c r="L491" i="17"/>
  <c r="N491" i="17" s="1"/>
  <c r="M491" i="17"/>
  <c r="L492" i="17"/>
  <c r="N492" i="17" s="1"/>
  <c r="M492" i="17"/>
  <c r="L493" i="17"/>
  <c r="M493" i="17"/>
  <c r="N493" i="17"/>
  <c r="L494" i="17"/>
  <c r="M494" i="17"/>
  <c r="N494" i="17"/>
  <c r="L495" i="17"/>
  <c r="N495" i="17" s="1"/>
  <c r="M495" i="17"/>
  <c r="L496" i="17"/>
  <c r="M496" i="17"/>
  <c r="N496" i="17"/>
  <c r="L497" i="17"/>
  <c r="N497" i="17" s="1"/>
  <c r="M497" i="17"/>
  <c r="L498" i="17"/>
  <c r="M498" i="17"/>
  <c r="N498" i="17"/>
  <c r="L499" i="17"/>
  <c r="M499" i="17"/>
  <c r="N499" i="17"/>
  <c r="L500" i="17"/>
  <c r="M500" i="17"/>
  <c r="N500" i="17"/>
  <c r="M3" i="9"/>
  <c r="N3" i="9"/>
  <c r="M4" i="9"/>
  <c r="N4" i="9"/>
  <c r="M5" i="9"/>
  <c r="N5" i="9"/>
  <c r="M6" i="9"/>
  <c r="N6" i="9"/>
  <c r="M7" i="9"/>
  <c r="N7" i="9"/>
  <c r="M8" i="9"/>
  <c r="N8" i="9"/>
  <c r="M9" i="9"/>
  <c r="N9" i="9"/>
  <c r="M10" i="9"/>
  <c r="N10" i="9"/>
  <c r="M11" i="9"/>
  <c r="N11" i="9"/>
  <c r="M12" i="9"/>
  <c r="N12" i="9"/>
  <c r="M13" i="9"/>
  <c r="N13" i="9"/>
  <c r="M14" i="9"/>
  <c r="N14" i="9"/>
  <c r="M15" i="9"/>
  <c r="N15" i="9"/>
  <c r="M16" i="9"/>
  <c r="N16" i="9"/>
  <c r="M17" i="9"/>
  <c r="N17" i="9"/>
  <c r="M18" i="9"/>
  <c r="N18" i="9"/>
  <c r="M19" i="9"/>
  <c r="N19" i="9"/>
  <c r="M20" i="9"/>
  <c r="N20" i="9"/>
  <c r="M21" i="9"/>
  <c r="N21" i="9"/>
  <c r="M22" i="9"/>
  <c r="N22" i="9"/>
  <c r="M23" i="9"/>
  <c r="N23" i="9"/>
  <c r="M24" i="9"/>
  <c r="N24" i="9"/>
  <c r="M25" i="9"/>
  <c r="N25" i="9"/>
  <c r="M26" i="9"/>
  <c r="N26" i="9"/>
  <c r="M27" i="9"/>
  <c r="N27" i="9"/>
  <c r="M28" i="9"/>
  <c r="N28" i="9"/>
  <c r="M29" i="9"/>
  <c r="N29" i="9"/>
  <c r="M30" i="9"/>
  <c r="N30" i="9"/>
  <c r="M31" i="9"/>
  <c r="N31" i="9"/>
  <c r="M32" i="9"/>
  <c r="N32" i="9"/>
  <c r="M33" i="9"/>
  <c r="N33" i="9"/>
  <c r="M34" i="9"/>
  <c r="N34" i="9"/>
  <c r="M35" i="9"/>
  <c r="N35" i="9"/>
  <c r="M36" i="9"/>
  <c r="N36" i="9"/>
  <c r="M37" i="9"/>
  <c r="N37" i="9"/>
  <c r="M38" i="9"/>
  <c r="N38" i="9"/>
  <c r="M39" i="9"/>
  <c r="N39" i="9"/>
  <c r="M40" i="9"/>
  <c r="N40" i="9"/>
  <c r="M41" i="9"/>
  <c r="N41" i="9"/>
  <c r="M42" i="9"/>
  <c r="N42" i="9"/>
  <c r="M43" i="9"/>
  <c r="N43" i="9"/>
  <c r="M44" i="9"/>
  <c r="N44" i="9"/>
  <c r="M45" i="9"/>
  <c r="N45" i="9"/>
  <c r="M46" i="9"/>
  <c r="N46" i="9"/>
  <c r="M47" i="9"/>
  <c r="N47" i="9"/>
  <c r="M48" i="9"/>
  <c r="N48" i="9"/>
  <c r="M49" i="9"/>
  <c r="N49" i="9"/>
  <c r="M50" i="9"/>
  <c r="N50" i="9"/>
  <c r="M51" i="9"/>
  <c r="N51" i="9"/>
  <c r="M52" i="9"/>
  <c r="N52" i="9"/>
  <c r="M53" i="9"/>
  <c r="N53" i="9"/>
  <c r="M54" i="9"/>
  <c r="N54" i="9"/>
  <c r="M55" i="9"/>
  <c r="N55" i="9"/>
  <c r="M56" i="9"/>
  <c r="N56" i="9"/>
  <c r="M57" i="9"/>
  <c r="N57" i="9"/>
  <c r="M58" i="9"/>
  <c r="N58" i="9"/>
  <c r="M59" i="9"/>
  <c r="N59" i="9"/>
  <c r="M60" i="9"/>
  <c r="N60" i="9"/>
  <c r="M61" i="9"/>
  <c r="N61" i="9"/>
  <c r="M62" i="9"/>
  <c r="N62" i="9"/>
  <c r="M63" i="9"/>
  <c r="N63" i="9"/>
  <c r="M64" i="9"/>
  <c r="N64" i="9"/>
  <c r="M65" i="9"/>
  <c r="N65" i="9"/>
  <c r="M66" i="9"/>
  <c r="N66" i="9"/>
  <c r="M67" i="9"/>
  <c r="N67" i="9"/>
  <c r="M68" i="9"/>
  <c r="N68" i="9"/>
  <c r="M69" i="9"/>
  <c r="N69" i="9"/>
  <c r="M70" i="9"/>
  <c r="N70" i="9"/>
  <c r="M71" i="9"/>
  <c r="N71" i="9"/>
  <c r="M72" i="9"/>
  <c r="N72" i="9"/>
  <c r="M73" i="9"/>
  <c r="N73" i="9"/>
  <c r="M74" i="9"/>
  <c r="N74" i="9"/>
  <c r="M75" i="9"/>
  <c r="N75" i="9"/>
  <c r="M76" i="9"/>
  <c r="N76" i="9"/>
  <c r="M77" i="9"/>
  <c r="N77" i="9"/>
  <c r="M78" i="9"/>
  <c r="N78" i="9"/>
  <c r="M79" i="9"/>
  <c r="N79" i="9"/>
  <c r="M80" i="9"/>
  <c r="N80" i="9"/>
  <c r="M81" i="9"/>
  <c r="N81" i="9"/>
  <c r="M82" i="9"/>
  <c r="N82" i="9"/>
  <c r="M83" i="9"/>
  <c r="N83" i="9"/>
  <c r="M84" i="9"/>
  <c r="N84" i="9"/>
  <c r="M85" i="9"/>
  <c r="N85" i="9"/>
  <c r="M86" i="9"/>
  <c r="N86" i="9"/>
  <c r="M87" i="9"/>
  <c r="N87" i="9"/>
  <c r="M88" i="9"/>
  <c r="N88" i="9"/>
  <c r="M89" i="9"/>
  <c r="N89" i="9"/>
  <c r="M90" i="9"/>
  <c r="N90" i="9"/>
  <c r="M91" i="9"/>
  <c r="N91" i="9"/>
  <c r="M92" i="9"/>
  <c r="N92" i="9"/>
  <c r="M93" i="9"/>
  <c r="N93" i="9"/>
  <c r="M94" i="9"/>
  <c r="N94" i="9"/>
  <c r="M95" i="9"/>
  <c r="N95" i="9"/>
  <c r="M96" i="9"/>
  <c r="N96" i="9"/>
  <c r="M97" i="9"/>
  <c r="N97" i="9"/>
  <c r="M98" i="9"/>
  <c r="N98" i="9"/>
  <c r="M99" i="9"/>
  <c r="N99" i="9"/>
  <c r="M100" i="9"/>
  <c r="N100" i="9"/>
  <c r="M101" i="9"/>
  <c r="N101" i="9"/>
  <c r="M102" i="9"/>
  <c r="N102" i="9"/>
  <c r="M103" i="9"/>
  <c r="N103" i="9"/>
  <c r="M104" i="9"/>
  <c r="N104" i="9"/>
  <c r="M105" i="9"/>
  <c r="N105" i="9"/>
  <c r="M106" i="9"/>
  <c r="N106" i="9"/>
  <c r="M107" i="9"/>
  <c r="N107" i="9"/>
  <c r="M108" i="9"/>
  <c r="N108" i="9"/>
  <c r="M109" i="9"/>
  <c r="N109" i="9"/>
  <c r="M110" i="9"/>
  <c r="N110" i="9"/>
  <c r="M111" i="9"/>
  <c r="N111" i="9"/>
  <c r="M112" i="9"/>
  <c r="N112" i="9"/>
  <c r="M113" i="9"/>
  <c r="N113" i="9"/>
  <c r="M114" i="9"/>
  <c r="N114" i="9"/>
  <c r="M115" i="9"/>
  <c r="N115" i="9"/>
  <c r="M116" i="9"/>
  <c r="N116" i="9"/>
  <c r="M117" i="9"/>
  <c r="N117" i="9"/>
  <c r="M118" i="9"/>
  <c r="N118" i="9"/>
  <c r="M119" i="9"/>
  <c r="N119" i="9"/>
  <c r="M120" i="9"/>
  <c r="N120" i="9"/>
  <c r="M121" i="9"/>
  <c r="N121" i="9"/>
  <c r="M122" i="9"/>
  <c r="N122" i="9"/>
  <c r="M123" i="9"/>
  <c r="N123" i="9"/>
  <c r="M124" i="9"/>
  <c r="N124" i="9"/>
  <c r="M125" i="9"/>
  <c r="N125" i="9"/>
  <c r="M126" i="9"/>
  <c r="N126" i="9"/>
  <c r="M127" i="9"/>
  <c r="N127" i="9"/>
  <c r="M128" i="9"/>
  <c r="N128" i="9"/>
  <c r="M129" i="9"/>
  <c r="N129" i="9"/>
  <c r="M130" i="9"/>
  <c r="N130" i="9"/>
  <c r="M131" i="9"/>
  <c r="N131" i="9"/>
  <c r="M132" i="9"/>
  <c r="N132" i="9"/>
  <c r="M133" i="9"/>
  <c r="N133" i="9"/>
  <c r="M134" i="9"/>
  <c r="N134" i="9"/>
  <c r="M135" i="9"/>
  <c r="N135" i="9"/>
  <c r="M136" i="9"/>
  <c r="N136" i="9"/>
  <c r="M137" i="9"/>
  <c r="N137" i="9"/>
  <c r="M138" i="9"/>
  <c r="N138" i="9"/>
  <c r="M139" i="9"/>
  <c r="N139" i="9"/>
  <c r="M140" i="9"/>
  <c r="N140" i="9"/>
  <c r="M141" i="9"/>
  <c r="N141" i="9"/>
  <c r="M142" i="9"/>
  <c r="N142" i="9"/>
  <c r="M143" i="9"/>
  <c r="N143" i="9"/>
  <c r="M144" i="9"/>
  <c r="N144" i="9"/>
  <c r="M145" i="9"/>
  <c r="N145" i="9"/>
  <c r="M146" i="9"/>
  <c r="N146" i="9"/>
  <c r="M147" i="9"/>
  <c r="N147" i="9"/>
  <c r="M148" i="9"/>
  <c r="N148" i="9"/>
  <c r="M149" i="9"/>
  <c r="N149" i="9"/>
  <c r="M150" i="9"/>
  <c r="N150" i="9"/>
  <c r="M151" i="9"/>
  <c r="N151" i="9"/>
  <c r="M152" i="9"/>
  <c r="N152" i="9"/>
  <c r="M153" i="9"/>
  <c r="N153" i="9"/>
  <c r="M154" i="9"/>
  <c r="N154" i="9"/>
  <c r="M155" i="9"/>
  <c r="N155" i="9"/>
  <c r="M156" i="9"/>
  <c r="N156" i="9"/>
  <c r="M157" i="9"/>
  <c r="N157" i="9"/>
  <c r="M158" i="9"/>
  <c r="N158" i="9"/>
  <c r="M159" i="9"/>
  <c r="N159" i="9"/>
  <c r="M160" i="9"/>
  <c r="N160" i="9"/>
  <c r="M161" i="9"/>
  <c r="N161" i="9"/>
  <c r="M162" i="9"/>
  <c r="N162" i="9"/>
  <c r="M163" i="9"/>
  <c r="N163" i="9"/>
  <c r="M164" i="9"/>
  <c r="N164" i="9"/>
  <c r="M165" i="9"/>
  <c r="N165" i="9"/>
  <c r="M166" i="9"/>
  <c r="N166" i="9"/>
  <c r="M167" i="9"/>
  <c r="N167" i="9"/>
  <c r="M168" i="9"/>
  <c r="N168" i="9"/>
  <c r="M169" i="9"/>
  <c r="N169" i="9"/>
  <c r="M170" i="9"/>
  <c r="N170" i="9"/>
  <c r="M171" i="9"/>
  <c r="N171" i="9"/>
  <c r="M172" i="9"/>
  <c r="N172" i="9"/>
  <c r="M173" i="9"/>
  <c r="N173" i="9"/>
  <c r="M174" i="9"/>
  <c r="N174" i="9"/>
  <c r="M175" i="9"/>
  <c r="N175" i="9"/>
  <c r="M176" i="9"/>
  <c r="N176" i="9"/>
  <c r="M177" i="9"/>
  <c r="N177" i="9"/>
  <c r="M178" i="9"/>
  <c r="N178" i="9"/>
  <c r="M179" i="9"/>
  <c r="N179" i="9"/>
  <c r="M180" i="9"/>
  <c r="N180" i="9"/>
  <c r="M181" i="9"/>
  <c r="N181" i="9"/>
  <c r="M182" i="9"/>
  <c r="N182" i="9"/>
  <c r="M183" i="9"/>
  <c r="N183" i="9"/>
  <c r="M184" i="9"/>
  <c r="N184" i="9"/>
  <c r="M185" i="9"/>
  <c r="N185" i="9"/>
  <c r="M186" i="9"/>
  <c r="N186" i="9"/>
  <c r="M187" i="9"/>
  <c r="N187" i="9"/>
  <c r="M188" i="9"/>
  <c r="N188" i="9"/>
  <c r="M189" i="9"/>
  <c r="N189" i="9"/>
  <c r="M190" i="9"/>
  <c r="N190" i="9"/>
  <c r="M191" i="9"/>
  <c r="N191" i="9"/>
  <c r="M192" i="9"/>
  <c r="N192" i="9"/>
  <c r="M193" i="9"/>
  <c r="N193" i="9"/>
  <c r="M194" i="9"/>
  <c r="N194" i="9"/>
  <c r="M195" i="9"/>
  <c r="N195" i="9"/>
  <c r="M196" i="9"/>
  <c r="N196" i="9"/>
  <c r="M197" i="9"/>
  <c r="N197" i="9"/>
  <c r="M198" i="9"/>
  <c r="N198" i="9"/>
  <c r="M199" i="9"/>
  <c r="N199" i="9"/>
  <c r="M200" i="9"/>
  <c r="N200" i="9"/>
  <c r="M201" i="9"/>
  <c r="N201" i="9"/>
  <c r="M202" i="9"/>
  <c r="N202" i="9"/>
  <c r="M203" i="9"/>
  <c r="N203" i="9"/>
  <c r="M204" i="9"/>
  <c r="N204" i="9"/>
  <c r="M205" i="9"/>
  <c r="N205" i="9"/>
  <c r="M206" i="9"/>
  <c r="N206" i="9"/>
  <c r="M207" i="9"/>
  <c r="N207" i="9"/>
  <c r="M208" i="9"/>
  <c r="N208" i="9"/>
  <c r="M209" i="9"/>
  <c r="N209" i="9"/>
  <c r="M210" i="9"/>
  <c r="N210" i="9"/>
  <c r="M211" i="9"/>
  <c r="N211" i="9"/>
  <c r="M212" i="9"/>
  <c r="N212" i="9"/>
  <c r="M213" i="9"/>
  <c r="N213" i="9"/>
  <c r="M214" i="9"/>
  <c r="N214" i="9"/>
  <c r="M215" i="9"/>
  <c r="N215" i="9"/>
  <c r="M216" i="9"/>
  <c r="N216" i="9"/>
  <c r="M217" i="9"/>
  <c r="N217" i="9"/>
  <c r="M218" i="9"/>
  <c r="N218" i="9"/>
  <c r="M219" i="9"/>
  <c r="N219" i="9"/>
  <c r="M220" i="9"/>
  <c r="N220" i="9"/>
  <c r="M221" i="9"/>
  <c r="N221" i="9"/>
  <c r="M222" i="9"/>
  <c r="N222" i="9"/>
  <c r="M223" i="9"/>
  <c r="N223" i="9"/>
  <c r="M224" i="9"/>
  <c r="N224" i="9"/>
  <c r="M225" i="9"/>
  <c r="N225" i="9"/>
  <c r="M226" i="9"/>
  <c r="N226" i="9"/>
  <c r="M227" i="9"/>
  <c r="N227" i="9"/>
  <c r="M228" i="9"/>
  <c r="N228" i="9"/>
  <c r="M229" i="9"/>
  <c r="N229" i="9"/>
  <c r="M230" i="9"/>
  <c r="N230" i="9"/>
  <c r="M231" i="9"/>
  <c r="N231" i="9"/>
  <c r="M232" i="9"/>
  <c r="N232" i="9"/>
  <c r="M233" i="9"/>
  <c r="N233" i="9"/>
  <c r="M234" i="9"/>
  <c r="N234" i="9"/>
  <c r="M235" i="9"/>
  <c r="N235" i="9"/>
  <c r="M236" i="9"/>
  <c r="N236" i="9"/>
  <c r="M237" i="9"/>
  <c r="N237" i="9"/>
  <c r="M238" i="9"/>
  <c r="N238" i="9"/>
  <c r="M239" i="9"/>
  <c r="N239" i="9"/>
  <c r="M240" i="9"/>
  <c r="N240" i="9"/>
  <c r="M241" i="9"/>
  <c r="N241" i="9"/>
  <c r="M242" i="9"/>
  <c r="N242" i="9"/>
  <c r="M243" i="9"/>
  <c r="N243" i="9"/>
  <c r="M244" i="9"/>
  <c r="N244" i="9"/>
  <c r="M245" i="9"/>
  <c r="N245" i="9"/>
  <c r="M246" i="9"/>
  <c r="N246" i="9"/>
  <c r="M247" i="9"/>
  <c r="N247" i="9"/>
  <c r="M248" i="9"/>
  <c r="N248" i="9"/>
  <c r="M249" i="9"/>
  <c r="N249" i="9"/>
  <c r="M250" i="9"/>
  <c r="N250" i="9"/>
  <c r="M251" i="9"/>
  <c r="N251" i="9"/>
  <c r="M252" i="9"/>
  <c r="N252" i="9"/>
  <c r="M253" i="9"/>
  <c r="N253" i="9"/>
  <c r="M254" i="9"/>
  <c r="N254" i="9"/>
  <c r="M255" i="9"/>
  <c r="N255" i="9"/>
  <c r="M256" i="9"/>
  <c r="N256" i="9"/>
  <c r="M257" i="9"/>
  <c r="N257" i="9"/>
  <c r="M258" i="9"/>
  <c r="N258" i="9"/>
  <c r="M259" i="9"/>
  <c r="N259" i="9"/>
  <c r="M260" i="9"/>
  <c r="N260" i="9"/>
  <c r="M261" i="9"/>
  <c r="N261" i="9"/>
  <c r="M262" i="9"/>
  <c r="N262" i="9"/>
  <c r="M263" i="9"/>
  <c r="N263" i="9"/>
  <c r="M264" i="9"/>
  <c r="N264" i="9"/>
  <c r="M265" i="9"/>
  <c r="N265" i="9"/>
  <c r="M266" i="9"/>
  <c r="N266" i="9"/>
  <c r="M267" i="9"/>
  <c r="N267" i="9"/>
  <c r="M268" i="9"/>
  <c r="N268" i="9"/>
  <c r="M269" i="9"/>
  <c r="N269" i="9"/>
  <c r="M270" i="9"/>
  <c r="N270" i="9"/>
  <c r="M271" i="9"/>
  <c r="N271" i="9"/>
  <c r="M272" i="9"/>
  <c r="N272" i="9"/>
  <c r="M273" i="9"/>
  <c r="N273" i="9"/>
  <c r="M274" i="9"/>
  <c r="N274" i="9"/>
  <c r="M275" i="9"/>
  <c r="N275" i="9"/>
  <c r="M276" i="9"/>
  <c r="N276" i="9"/>
  <c r="M277" i="9"/>
  <c r="N277" i="9"/>
  <c r="M278" i="9"/>
  <c r="N278" i="9"/>
  <c r="M279" i="9"/>
  <c r="N279" i="9"/>
  <c r="M280" i="9"/>
  <c r="N280" i="9"/>
  <c r="M281" i="9"/>
  <c r="N281" i="9"/>
  <c r="M282" i="9"/>
  <c r="N282" i="9"/>
  <c r="M283" i="9"/>
  <c r="N283" i="9"/>
  <c r="M284" i="9"/>
  <c r="N284" i="9"/>
  <c r="M285" i="9"/>
  <c r="N285" i="9"/>
  <c r="M286" i="9"/>
  <c r="N286" i="9"/>
  <c r="M287" i="9"/>
  <c r="N287" i="9"/>
  <c r="M288" i="9"/>
  <c r="N288" i="9"/>
  <c r="M289" i="9"/>
  <c r="N289" i="9"/>
  <c r="M290" i="9"/>
  <c r="N290" i="9"/>
  <c r="M291" i="9"/>
  <c r="N291" i="9"/>
  <c r="M292" i="9"/>
  <c r="N292" i="9"/>
  <c r="M293" i="9"/>
  <c r="N293" i="9"/>
  <c r="M294" i="9"/>
  <c r="N294" i="9"/>
  <c r="M295" i="9"/>
  <c r="N295" i="9"/>
  <c r="M296" i="9"/>
  <c r="N296" i="9"/>
  <c r="M297" i="9"/>
  <c r="N297" i="9"/>
  <c r="M298" i="9"/>
  <c r="N298" i="9"/>
  <c r="M299" i="9"/>
  <c r="N299" i="9"/>
  <c r="M300" i="9"/>
  <c r="N300" i="9"/>
  <c r="M301" i="9"/>
  <c r="N301" i="9"/>
  <c r="M302" i="9"/>
  <c r="N302" i="9"/>
  <c r="M303" i="9"/>
  <c r="N303" i="9"/>
  <c r="M304" i="9"/>
  <c r="N304" i="9"/>
  <c r="M305" i="9"/>
  <c r="N305" i="9"/>
  <c r="M306" i="9"/>
  <c r="N306" i="9"/>
  <c r="M307" i="9"/>
  <c r="N307" i="9"/>
  <c r="M308" i="9"/>
  <c r="N308" i="9"/>
  <c r="M309" i="9"/>
  <c r="N309" i="9"/>
  <c r="M310" i="9"/>
  <c r="N310" i="9"/>
  <c r="M311" i="9"/>
  <c r="N311" i="9"/>
  <c r="M312" i="9"/>
  <c r="N312" i="9"/>
  <c r="M313" i="9"/>
  <c r="N313" i="9"/>
  <c r="M314" i="9"/>
  <c r="N314" i="9"/>
  <c r="M315" i="9"/>
  <c r="N315" i="9"/>
  <c r="M316" i="9"/>
  <c r="N316" i="9"/>
  <c r="M317" i="9"/>
  <c r="N317" i="9"/>
  <c r="M318" i="9"/>
  <c r="N318" i="9"/>
  <c r="M319" i="9"/>
  <c r="N319" i="9"/>
  <c r="M320" i="9"/>
  <c r="N320" i="9"/>
  <c r="M321" i="9"/>
  <c r="N321" i="9"/>
  <c r="M322" i="9"/>
  <c r="N322" i="9"/>
  <c r="M323" i="9"/>
  <c r="N323" i="9"/>
  <c r="M324" i="9"/>
  <c r="N324" i="9"/>
  <c r="M325" i="9"/>
  <c r="N325" i="9"/>
  <c r="M326" i="9"/>
  <c r="N326" i="9"/>
  <c r="M327" i="9"/>
  <c r="N327" i="9"/>
  <c r="M328" i="9"/>
  <c r="N328" i="9"/>
  <c r="M329" i="9"/>
  <c r="N329" i="9"/>
  <c r="M330" i="9"/>
  <c r="N330" i="9"/>
  <c r="M331" i="9"/>
  <c r="N331" i="9"/>
  <c r="M332" i="9"/>
  <c r="N332" i="9"/>
  <c r="M333" i="9"/>
  <c r="N333" i="9"/>
  <c r="M334" i="9"/>
  <c r="N334" i="9"/>
  <c r="M335" i="9"/>
  <c r="N335" i="9"/>
  <c r="M336" i="9"/>
  <c r="N336" i="9"/>
  <c r="M337" i="9"/>
  <c r="N337" i="9"/>
  <c r="M338" i="9"/>
  <c r="N338" i="9"/>
  <c r="M339" i="9"/>
  <c r="N339" i="9"/>
  <c r="M340" i="9"/>
  <c r="N340" i="9"/>
  <c r="M341" i="9"/>
  <c r="N341" i="9"/>
  <c r="M342" i="9"/>
  <c r="N342" i="9"/>
  <c r="M343" i="9"/>
  <c r="N343" i="9"/>
  <c r="M344" i="9"/>
  <c r="N344" i="9"/>
  <c r="M345" i="9"/>
  <c r="N345" i="9"/>
  <c r="M346" i="9"/>
  <c r="N346" i="9"/>
  <c r="M347" i="9"/>
  <c r="N347" i="9"/>
  <c r="M348" i="9"/>
  <c r="N348" i="9"/>
  <c r="M349" i="9"/>
  <c r="N349" i="9"/>
  <c r="M350" i="9"/>
  <c r="N350" i="9"/>
  <c r="M351" i="9"/>
  <c r="N351" i="9"/>
  <c r="M352" i="9"/>
  <c r="N352" i="9"/>
  <c r="M353" i="9"/>
  <c r="N353" i="9"/>
  <c r="M354" i="9"/>
  <c r="N354" i="9"/>
  <c r="M355" i="9"/>
  <c r="N355" i="9"/>
  <c r="M356" i="9"/>
  <c r="N356" i="9"/>
  <c r="M357" i="9"/>
  <c r="N357" i="9"/>
  <c r="M358" i="9"/>
  <c r="N358" i="9"/>
  <c r="M359" i="9"/>
  <c r="N359" i="9"/>
  <c r="M360" i="9"/>
  <c r="N360" i="9"/>
  <c r="M361" i="9"/>
  <c r="N361" i="9"/>
  <c r="M362" i="9"/>
  <c r="N362" i="9"/>
  <c r="M363" i="9"/>
  <c r="N363" i="9"/>
  <c r="M364" i="9"/>
  <c r="N364" i="9"/>
  <c r="M365" i="9"/>
  <c r="N365" i="9"/>
  <c r="M366" i="9"/>
  <c r="N366" i="9"/>
  <c r="M367" i="9"/>
  <c r="N367" i="9"/>
  <c r="M368" i="9"/>
  <c r="N368" i="9"/>
  <c r="M369" i="9"/>
  <c r="N369" i="9"/>
  <c r="M370" i="9"/>
  <c r="N370" i="9"/>
  <c r="M371" i="9"/>
  <c r="N371" i="9"/>
  <c r="M372" i="9"/>
  <c r="N372" i="9"/>
  <c r="M373" i="9"/>
  <c r="N373" i="9"/>
  <c r="M374" i="9"/>
  <c r="N374" i="9"/>
  <c r="M375" i="9"/>
  <c r="N375" i="9"/>
  <c r="M376" i="9"/>
  <c r="N376" i="9"/>
  <c r="M377" i="9"/>
  <c r="N377" i="9"/>
  <c r="M378" i="9"/>
  <c r="N378" i="9"/>
  <c r="M379" i="9"/>
  <c r="N379" i="9"/>
  <c r="M380" i="9"/>
  <c r="N380" i="9"/>
  <c r="M381" i="9"/>
  <c r="N381" i="9"/>
  <c r="M382" i="9"/>
  <c r="N382" i="9"/>
  <c r="M383" i="9"/>
  <c r="N383" i="9"/>
  <c r="M384" i="9"/>
  <c r="N384" i="9"/>
  <c r="M385" i="9"/>
  <c r="N385" i="9"/>
  <c r="M386" i="9"/>
  <c r="N386" i="9"/>
  <c r="M387" i="9"/>
  <c r="N387" i="9"/>
  <c r="M388" i="9"/>
  <c r="N388" i="9"/>
  <c r="M389" i="9"/>
  <c r="N389" i="9"/>
  <c r="M390" i="9"/>
  <c r="N390" i="9"/>
  <c r="M391" i="9"/>
  <c r="N391" i="9"/>
  <c r="M392" i="9"/>
  <c r="N392" i="9"/>
  <c r="M393" i="9"/>
  <c r="N393" i="9"/>
  <c r="M394" i="9"/>
  <c r="N394" i="9"/>
  <c r="M395" i="9"/>
  <c r="N395" i="9"/>
  <c r="M396" i="9"/>
  <c r="N396" i="9"/>
  <c r="M397" i="9"/>
  <c r="N397" i="9"/>
  <c r="M398" i="9"/>
  <c r="N398" i="9"/>
  <c r="M399" i="9"/>
  <c r="N399" i="9"/>
  <c r="M400" i="9"/>
  <c r="N400" i="9"/>
  <c r="M401" i="9"/>
  <c r="N401" i="9"/>
  <c r="M402" i="9"/>
  <c r="N402" i="9"/>
  <c r="M403" i="9"/>
  <c r="N403" i="9"/>
  <c r="M404" i="9"/>
  <c r="N404" i="9"/>
  <c r="M405" i="9"/>
  <c r="N405" i="9"/>
  <c r="M406" i="9"/>
  <c r="N406" i="9"/>
  <c r="M407" i="9"/>
  <c r="N407" i="9"/>
  <c r="M408" i="9"/>
  <c r="N408" i="9"/>
  <c r="M409" i="9"/>
  <c r="N409" i="9"/>
  <c r="M410" i="9"/>
  <c r="N410" i="9"/>
  <c r="M411" i="9"/>
  <c r="N411" i="9"/>
  <c r="M412" i="9"/>
  <c r="N412" i="9"/>
  <c r="M413" i="9"/>
  <c r="N413" i="9"/>
  <c r="M414" i="9"/>
  <c r="N414" i="9"/>
  <c r="M415" i="9"/>
  <c r="N415" i="9"/>
  <c r="M416" i="9"/>
  <c r="N416" i="9"/>
  <c r="M417" i="9"/>
  <c r="N417" i="9"/>
  <c r="M418" i="9"/>
  <c r="N418" i="9"/>
  <c r="M419" i="9"/>
  <c r="N419" i="9"/>
  <c r="M420" i="9"/>
  <c r="N420" i="9"/>
  <c r="M421" i="9"/>
  <c r="N421" i="9"/>
  <c r="M422" i="9"/>
  <c r="N422" i="9"/>
  <c r="M423" i="9"/>
  <c r="N423" i="9"/>
  <c r="M424" i="9"/>
  <c r="N424" i="9"/>
  <c r="M425" i="9"/>
  <c r="N425" i="9"/>
  <c r="M426" i="9"/>
  <c r="N426" i="9"/>
  <c r="M427" i="9"/>
  <c r="N427" i="9"/>
  <c r="M428" i="9"/>
  <c r="N428" i="9"/>
  <c r="M429" i="9"/>
  <c r="N429" i="9"/>
  <c r="M430" i="9"/>
  <c r="N430" i="9"/>
  <c r="M431" i="9"/>
  <c r="N431" i="9"/>
  <c r="M432" i="9"/>
  <c r="N432" i="9"/>
  <c r="M433" i="9"/>
  <c r="N433" i="9"/>
  <c r="M434" i="9"/>
  <c r="N434" i="9"/>
  <c r="M435" i="9"/>
  <c r="N435" i="9"/>
  <c r="M436" i="9"/>
  <c r="N436" i="9"/>
  <c r="M437" i="9"/>
  <c r="N437" i="9"/>
  <c r="M438" i="9"/>
  <c r="N438" i="9"/>
  <c r="M439" i="9"/>
  <c r="N439" i="9"/>
  <c r="M440" i="9"/>
  <c r="N440" i="9"/>
  <c r="M441" i="9"/>
  <c r="N441" i="9"/>
  <c r="M442" i="9"/>
  <c r="N442" i="9"/>
  <c r="M443" i="9"/>
  <c r="N443" i="9"/>
  <c r="M444" i="9"/>
  <c r="N444" i="9"/>
  <c r="M445" i="9"/>
  <c r="N445" i="9"/>
  <c r="M446" i="9"/>
  <c r="N446" i="9"/>
  <c r="M447" i="9"/>
  <c r="N447" i="9"/>
  <c r="M448" i="9"/>
  <c r="N448" i="9"/>
  <c r="M449" i="9"/>
  <c r="N449" i="9"/>
  <c r="M450" i="9"/>
  <c r="N450" i="9"/>
  <c r="M451" i="9"/>
  <c r="N451" i="9"/>
  <c r="M452" i="9"/>
  <c r="N452" i="9"/>
  <c r="M453" i="9"/>
  <c r="N453" i="9"/>
  <c r="M454" i="9"/>
  <c r="N454" i="9"/>
  <c r="M455" i="9"/>
  <c r="N455" i="9"/>
  <c r="M456" i="9"/>
  <c r="N456" i="9"/>
  <c r="M457" i="9"/>
  <c r="N457" i="9"/>
  <c r="M458" i="9"/>
  <c r="N458" i="9"/>
  <c r="M459" i="9"/>
  <c r="N459" i="9"/>
  <c r="M460" i="9"/>
  <c r="N460" i="9"/>
  <c r="M461" i="9"/>
  <c r="N461" i="9"/>
  <c r="M462" i="9"/>
  <c r="N462" i="9"/>
  <c r="M463" i="9"/>
  <c r="N463" i="9"/>
  <c r="M464" i="9"/>
  <c r="N464" i="9"/>
  <c r="M465" i="9"/>
  <c r="N465" i="9"/>
  <c r="M466" i="9"/>
  <c r="N466" i="9"/>
  <c r="M467" i="9"/>
  <c r="N467" i="9"/>
  <c r="M468" i="9"/>
  <c r="N468" i="9"/>
  <c r="M469" i="9"/>
  <c r="N469" i="9"/>
  <c r="M470" i="9"/>
  <c r="N470" i="9"/>
  <c r="M471" i="9"/>
  <c r="N471" i="9"/>
  <c r="M472" i="9"/>
  <c r="N472" i="9"/>
  <c r="M473" i="9"/>
  <c r="N473" i="9"/>
  <c r="M474" i="9"/>
  <c r="N474" i="9"/>
  <c r="M475" i="9"/>
  <c r="N475" i="9"/>
  <c r="M476" i="9"/>
  <c r="N476" i="9"/>
  <c r="M477" i="9"/>
  <c r="N477" i="9"/>
  <c r="M478" i="9"/>
  <c r="N478" i="9"/>
  <c r="M479" i="9"/>
  <c r="N479" i="9"/>
  <c r="M480" i="9"/>
  <c r="N480" i="9"/>
  <c r="M481" i="9"/>
  <c r="N481" i="9"/>
  <c r="M482" i="9"/>
  <c r="N482" i="9"/>
  <c r="M483" i="9"/>
  <c r="N483" i="9"/>
  <c r="M484" i="9"/>
  <c r="N484" i="9"/>
  <c r="M485" i="9"/>
  <c r="N485" i="9"/>
  <c r="M486" i="9"/>
  <c r="N486" i="9"/>
  <c r="M487" i="9"/>
  <c r="N487" i="9"/>
  <c r="M488" i="9"/>
  <c r="N488" i="9"/>
  <c r="M489" i="9"/>
  <c r="N489" i="9"/>
  <c r="M490" i="9"/>
  <c r="N490" i="9"/>
  <c r="M491" i="9"/>
  <c r="N491" i="9"/>
  <c r="M492" i="9"/>
  <c r="N492" i="9"/>
  <c r="M493" i="9"/>
  <c r="N493" i="9"/>
  <c r="M494" i="9"/>
  <c r="N494" i="9"/>
  <c r="M495" i="9"/>
  <c r="N495" i="9"/>
  <c r="M496" i="9"/>
  <c r="N496" i="9"/>
  <c r="M497" i="9"/>
  <c r="N497" i="9"/>
  <c r="M498" i="9"/>
  <c r="N498" i="9"/>
  <c r="M499" i="9"/>
  <c r="N499" i="9"/>
  <c r="M500" i="9"/>
  <c r="N500" i="9"/>
  <c r="M3" i="10"/>
  <c r="N3" i="10"/>
  <c r="M4" i="10"/>
  <c r="N4" i="10"/>
  <c r="M5" i="10"/>
  <c r="N5" i="10"/>
  <c r="M6" i="10"/>
  <c r="N6" i="10"/>
  <c r="M7" i="10"/>
  <c r="N7" i="10"/>
  <c r="M8" i="10"/>
  <c r="N8" i="10"/>
  <c r="M9" i="10"/>
  <c r="N9" i="10"/>
  <c r="M10" i="10"/>
  <c r="N10" i="10"/>
  <c r="M11" i="10"/>
  <c r="N11" i="10"/>
  <c r="M12" i="10"/>
  <c r="N12" i="10"/>
  <c r="M13" i="10"/>
  <c r="N13" i="10"/>
  <c r="M14" i="10"/>
  <c r="N14" i="10"/>
  <c r="M15" i="10"/>
  <c r="N15" i="10"/>
  <c r="M16" i="10"/>
  <c r="N16" i="10"/>
  <c r="M17" i="10"/>
  <c r="N17" i="10"/>
  <c r="M18" i="10"/>
  <c r="N18" i="10"/>
  <c r="M19" i="10"/>
  <c r="N19" i="10"/>
  <c r="M20" i="10"/>
  <c r="N20" i="10"/>
  <c r="M21" i="10"/>
  <c r="N21" i="10"/>
  <c r="M22" i="10"/>
  <c r="N22" i="10"/>
  <c r="M23" i="10"/>
  <c r="N23" i="10"/>
  <c r="M24" i="10"/>
  <c r="N24" i="10"/>
  <c r="M25" i="10"/>
  <c r="N25" i="10"/>
  <c r="M26" i="10"/>
  <c r="N26" i="10"/>
  <c r="M27" i="10"/>
  <c r="N27" i="10"/>
  <c r="M28" i="10"/>
  <c r="N28" i="10"/>
  <c r="M29" i="10"/>
  <c r="N29" i="10"/>
  <c r="M30" i="10"/>
  <c r="N30" i="10"/>
  <c r="M31" i="10"/>
  <c r="N31" i="10"/>
  <c r="M32" i="10"/>
  <c r="N32" i="10"/>
  <c r="M33" i="10"/>
  <c r="N33" i="10"/>
  <c r="M34" i="10"/>
  <c r="N34" i="10"/>
  <c r="M35" i="10"/>
  <c r="N35" i="10"/>
  <c r="M36" i="10"/>
  <c r="N36" i="10"/>
  <c r="M37" i="10"/>
  <c r="N37" i="10"/>
  <c r="M38" i="10"/>
  <c r="N38" i="10"/>
  <c r="M39" i="10"/>
  <c r="N39" i="10"/>
  <c r="M40" i="10"/>
  <c r="N40" i="10"/>
  <c r="M41" i="10"/>
  <c r="N41" i="10"/>
  <c r="M42" i="10"/>
  <c r="N42" i="10"/>
  <c r="M43" i="10"/>
  <c r="N43" i="10"/>
  <c r="M44" i="10"/>
  <c r="N44" i="10"/>
  <c r="M45" i="10"/>
  <c r="N45" i="10"/>
  <c r="M46" i="10"/>
  <c r="N46" i="10"/>
  <c r="M47" i="10"/>
  <c r="N47" i="10"/>
  <c r="M48" i="10"/>
  <c r="N48" i="10"/>
  <c r="M49" i="10"/>
  <c r="N49" i="10"/>
  <c r="M50" i="10"/>
  <c r="N50" i="10"/>
  <c r="M51" i="10"/>
  <c r="N51" i="10"/>
  <c r="M52" i="10"/>
  <c r="N52" i="10"/>
  <c r="M53" i="10"/>
  <c r="N53" i="10"/>
  <c r="M54" i="10"/>
  <c r="N54" i="10"/>
  <c r="M55" i="10"/>
  <c r="N55" i="10"/>
  <c r="M56" i="10"/>
  <c r="N56" i="10"/>
  <c r="M57" i="10"/>
  <c r="N57" i="10"/>
  <c r="M58" i="10"/>
  <c r="N58" i="10"/>
  <c r="M59" i="10"/>
  <c r="N59" i="10"/>
  <c r="M60" i="10"/>
  <c r="N60" i="10"/>
  <c r="M61" i="10"/>
  <c r="N61" i="10"/>
  <c r="M62" i="10"/>
  <c r="N62" i="10"/>
  <c r="M63" i="10"/>
  <c r="N63" i="10"/>
  <c r="M64" i="10"/>
  <c r="N64" i="10"/>
  <c r="M65" i="10"/>
  <c r="N65" i="10"/>
  <c r="M66" i="10"/>
  <c r="N66" i="10"/>
  <c r="M67" i="10"/>
  <c r="N67" i="10"/>
  <c r="M68" i="10"/>
  <c r="N68" i="10"/>
  <c r="M69" i="10"/>
  <c r="N69" i="10"/>
  <c r="M70" i="10"/>
  <c r="N70" i="10"/>
  <c r="M71" i="10"/>
  <c r="N71" i="10"/>
  <c r="M72" i="10"/>
  <c r="N72" i="10"/>
  <c r="M73" i="10"/>
  <c r="N73" i="10"/>
  <c r="M74" i="10"/>
  <c r="N74" i="10"/>
  <c r="M75" i="10"/>
  <c r="N75" i="10"/>
  <c r="M76" i="10"/>
  <c r="N76" i="10"/>
  <c r="M77" i="10"/>
  <c r="N77" i="10"/>
  <c r="M78" i="10"/>
  <c r="N78" i="10"/>
  <c r="M79" i="10"/>
  <c r="N79" i="10"/>
  <c r="M80" i="10"/>
  <c r="N80" i="10"/>
  <c r="M81" i="10"/>
  <c r="N81" i="10"/>
  <c r="M82" i="10"/>
  <c r="N82" i="10"/>
  <c r="M83" i="10"/>
  <c r="N83" i="10"/>
  <c r="M84" i="10"/>
  <c r="N84" i="10"/>
  <c r="M85" i="10"/>
  <c r="N85" i="10"/>
  <c r="M86" i="10"/>
  <c r="N86" i="10"/>
  <c r="M87" i="10"/>
  <c r="N87" i="10"/>
  <c r="M88" i="10"/>
  <c r="N88" i="10"/>
  <c r="M89" i="10"/>
  <c r="N89" i="10"/>
  <c r="M90" i="10"/>
  <c r="N90" i="10"/>
  <c r="M91" i="10"/>
  <c r="N91" i="10"/>
  <c r="M92" i="10"/>
  <c r="N92" i="10"/>
  <c r="M93" i="10"/>
  <c r="N93" i="10"/>
  <c r="M94" i="10"/>
  <c r="N94" i="10"/>
  <c r="M95" i="10"/>
  <c r="N95" i="10"/>
  <c r="M96" i="10"/>
  <c r="N96" i="10"/>
  <c r="M97" i="10"/>
  <c r="N97" i="10"/>
  <c r="M98" i="10"/>
  <c r="N98" i="10"/>
  <c r="M99" i="10"/>
  <c r="N99" i="10"/>
  <c r="M100" i="10"/>
  <c r="N100" i="10"/>
  <c r="M101" i="10"/>
  <c r="N101" i="10"/>
  <c r="M102" i="10"/>
  <c r="N102" i="10"/>
  <c r="M103" i="10"/>
  <c r="N103" i="10"/>
  <c r="M104" i="10"/>
  <c r="N104" i="10"/>
  <c r="M105" i="10"/>
  <c r="N105" i="10"/>
  <c r="M106" i="10"/>
  <c r="N106" i="10"/>
  <c r="M107" i="10"/>
  <c r="N107" i="10"/>
  <c r="M108" i="10"/>
  <c r="N108" i="10"/>
  <c r="M109" i="10"/>
  <c r="N109" i="10"/>
  <c r="M110" i="10"/>
  <c r="N110" i="10"/>
  <c r="M111" i="10"/>
  <c r="N111" i="10"/>
  <c r="M112" i="10"/>
  <c r="N112" i="10"/>
  <c r="M113" i="10"/>
  <c r="N113" i="10"/>
  <c r="M114" i="10"/>
  <c r="N114" i="10"/>
  <c r="M115" i="10"/>
  <c r="N115" i="10"/>
  <c r="M116" i="10"/>
  <c r="N116" i="10"/>
  <c r="M117" i="10"/>
  <c r="N117" i="10"/>
  <c r="M118" i="10"/>
  <c r="N118" i="10"/>
  <c r="M119" i="10"/>
  <c r="N119" i="10"/>
  <c r="M120" i="10"/>
  <c r="N120" i="10"/>
  <c r="M121" i="10"/>
  <c r="N121" i="10"/>
  <c r="M122" i="10"/>
  <c r="N122" i="10"/>
  <c r="M123" i="10"/>
  <c r="N123" i="10"/>
  <c r="M124" i="10"/>
  <c r="N124" i="10"/>
  <c r="M125" i="10"/>
  <c r="N125" i="10"/>
  <c r="M126" i="10"/>
  <c r="N126" i="10"/>
  <c r="M127" i="10"/>
  <c r="N127" i="10"/>
  <c r="M128" i="10"/>
  <c r="N128" i="10"/>
  <c r="M129" i="10"/>
  <c r="N129" i="10"/>
  <c r="M130" i="10"/>
  <c r="N130" i="10"/>
  <c r="M131" i="10"/>
  <c r="N131" i="10"/>
  <c r="M132" i="10"/>
  <c r="N132" i="10"/>
  <c r="M133" i="10"/>
  <c r="N133" i="10"/>
  <c r="M134" i="10"/>
  <c r="N134" i="10"/>
  <c r="M135" i="10"/>
  <c r="N135" i="10"/>
  <c r="M136" i="10"/>
  <c r="N136" i="10"/>
  <c r="M137" i="10"/>
  <c r="N137" i="10"/>
  <c r="M138" i="10"/>
  <c r="N138" i="10"/>
  <c r="M139" i="10"/>
  <c r="N139" i="10"/>
  <c r="M140" i="10"/>
  <c r="N140" i="10"/>
  <c r="M141" i="10"/>
  <c r="N141" i="10"/>
  <c r="M142" i="10"/>
  <c r="N142" i="10"/>
  <c r="M143" i="10"/>
  <c r="N143" i="10"/>
  <c r="M144" i="10"/>
  <c r="N144" i="10"/>
  <c r="M145" i="10"/>
  <c r="N145" i="10"/>
  <c r="M146" i="10"/>
  <c r="N146" i="10"/>
  <c r="M147" i="10"/>
  <c r="N147" i="10"/>
  <c r="M148" i="10"/>
  <c r="N148" i="10"/>
  <c r="M149" i="10"/>
  <c r="N149" i="10"/>
  <c r="M150" i="10"/>
  <c r="N150" i="10"/>
  <c r="M151" i="10"/>
  <c r="N151" i="10"/>
  <c r="M152" i="10"/>
  <c r="N152" i="10"/>
  <c r="M153" i="10"/>
  <c r="N153" i="10"/>
  <c r="M154" i="10"/>
  <c r="N154" i="10"/>
  <c r="M155" i="10"/>
  <c r="N155" i="10"/>
  <c r="M156" i="10"/>
  <c r="N156" i="10"/>
  <c r="M157" i="10"/>
  <c r="N157" i="10"/>
  <c r="M158" i="10"/>
  <c r="N158" i="10"/>
  <c r="M159" i="10"/>
  <c r="N159" i="10"/>
  <c r="M160" i="10"/>
  <c r="N160" i="10"/>
  <c r="M161" i="10"/>
  <c r="N161" i="10"/>
  <c r="M162" i="10"/>
  <c r="N162" i="10"/>
  <c r="M163" i="10"/>
  <c r="N163" i="10"/>
  <c r="M164" i="10"/>
  <c r="N164" i="10"/>
  <c r="M165" i="10"/>
  <c r="N165" i="10"/>
  <c r="M166" i="10"/>
  <c r="N166" i="10"/>
  <c r="M167" i="10"/>
  <c r="N167" i="10"/>
  <c r="M168" i="10"/>
  <c r="N168" i="10"/>
  <c r="M169" i="10"/>
  <c r="N169" i="10"/>
  <c r="M170" i="10"/>
  <c r="N170" i="10"/>
  <c r="M171" i="10"/>
  <c r="N171" i="10"/>
  <c r="M172" i="10"/>
  <c r="N172" i="10"/>
  <c r="M173" i="10"/>
  <c r="N173" i="10"/>
  <c r="M174" i="10"/>
  <c r="N174" i="10"/>
  <c r="M175" i="10"/>
  <c r="N175" i="10"/>
  <c r="M176" i="10"/>
  <c r="N176" i="10"/>
  <c r="M177" i="10"/>
  <c r="N177" i="10"/>
  <c r="M178" i="10"/>
  <c r="N178" i="10"/>
  <c r="M179" i="10"/>
  <c r="N179" i="10"/>
  <c r="M180" i="10"/>
  <c r="N180" i="10"/>
  <c r="M181" i="10"/>
  <c r="N181" i="10"/>
  <c r="M182" i="10"/>
  <c r="N182" i="10"/>
  <c r="M183" i="10"/>
  <c r="N183" i="10"/>
  <c r="M184" i="10"/>
  <c r="N184" i="10"/>
  <c r="M185" i="10"/>
  <c r="N185" i="10"/>
  <c r="M186" i="10"/>
  <c r="N186" i="10"/>
  <c r="M187" i="10"/>
  <c r="N187" i="10"/>
  <c r="M188" i="10"/>
  <c r="N188" i="10"/>
  <c r="M189" i="10"/>
  <c r="N189" i="10"/>
  <c r="M190" i="10"/>
  <c r="N190" i="10"/>
  <c r="M191" i="10"/>
  <c r="N191" i="10"/>
  <c r="M192" i="10"/>
  <c r="N192" i="10"/>
  <c r="M193" i="10"/>
  <c r="N193" i="10"/>
  <c r="M194" i="10"/>
  <c r="N194" i="10"/>
  <c r="M195" i="10"/>
  <c r="N195" i="10"/>
  <c r="M196" i="10"/>
  <c r="N196" i="10"/>
  <c r="M197" i="10"/>
  <c r="N197" i="10"/>
  <c r="M198" i="10"/>
  <c r="N198" i="10"/>
  <c r="M199" i="10"/>
  <c r="N199" i="10"/>
  <c r="M200" i="10"/>
  <c r="N200" i="10"/>
  <c r="M201" i="10"/>
  <c r="N201" i="10"/>
  <c r="M202" i="10"/>
  <c r="N202" i="10"/>
  <c r="M203" i="10"/>
  <c r="N203" i="10"/>
  <c r="M204" i="10"/>
  <c r="N204" i="10"/>
  <c r="M205" i="10"/>
  <c r="N205" i="10"/>
  <c r="M206" i="10"/>
  <c r="N206" i="10"/>
  <c r="M207" i="10"/>
  <c r="N207" i="10"/>
  <c r="M208" i="10"/>
  <c r="N208" i="10"/>
  <c r="M209" i="10"/>
  <c r="N209" i="10"/>
  <c r="M210" i="10"/>
  <c r="N210" i="10"/>
  <c r="M211" i="10"/>
  <c r="N211" i="10"/>
  <c r="M212" i="10"/>
  <c r="N212" i="10"/>
  <c r="M213" i="10"/>
  <c r="N213" i="10"/>
  <c r="M214" i="10"/>
  <c r="N214" i="10"/>
  <c r="M215" i="10"/>
  <c r="N215" i="10"/>
  <c r="M216" i="10"/>
  <c r="N216" i="10"/>
  <c r="M217" i="10"/>
  <c r="N217" i="10"/>
  <c r="M218" i="10"/>
  <c r="N218" i="10"/>
  <c r="M219" i="10"/>
  <c r="N219" i="10"/>
  <c r="M220" i="10"/>
  <c r="N220" i="10"/>
  <c r="M221" i="10"/>
  <c r="N221" i="10"/>
  <c r="M222" i="10"/>
  <c r="N222" i="10"/>
  <c r="M223" i="10"/>
  <c r="N223" i="10"/>
  <c r="M224" i="10"/>
  <c r="N224" i="10"/>
  <c r="M225" i="10"/>
  <c r="N225" i="10"/>
  <c r="M226" i="10"/>
  <c r="N226" i="10"/>
  <c r="M227" i="10"/>
  <c r="N227" i="10"/>
  <c r="M228" i="10"/>
  <c r="N228" i="10"/>
  <c r="M229" i="10"/>
  <c r="N229" i="10"/>
  <c r="M230" i="10"/>
  <c r="N230" i="10"/>
  <c r="M231" i="10"/>
  <c r="N231" i="10"/>
  <c r="M232" i="10"/>
  <c r="N232" i="10"/>
  <c r="M233" i="10"/>
  <c r="N233" i="10"/>
  <c r="M234" i="10"/>
  <c r="N234" i="10"/>
  <c r="M235" i="10"/>
  <c r="N235" i="10"/>
  <c r="M236" i="10"/>
  <c r="N236" i="10"/>
  <c r="M237" i="10"/>
  <c r="N237" i="10"/>
  <c r="M238" i="10"/>
  <c r="N238" i="10"/>
  <c r="M239" i="10"/>
  <c r="N239" i="10"/>
  <c r="M240" i="10"/>
  <c r="N240" i="10"/>
  <c r="M241" i="10"/>
  <c r="N241" i="10"/>
  <c r="M242" i="10"/>
  <c r="N242" i="10"/>
  <c r="M243" i="10"/>
  <c r="N243" i="10"/>
  <c r="M244" i="10"/>
  <c r="N244" i="10"/>
  <c r="M245" i="10"/>
  <c r="N245" i="10"/>
  <c r="M246" i="10"/>
  <c r="N246" i="10"/>
  <c r="M247" i="10"/>
  <c r="N247" i="10"/>
  <c r="M248" i="10"/>
  <c r="N248" i="10"/>
  <c r="M249" i="10"/>
  <c r="N249" i="10"/>
  <c r="M250" i="10"/>
  <c r="N250" i="10"/>
  <c r="M251" i="10"/>
  <c r="N251" i="10"/>
  <c r="M252" i="10"/>
  <c r="N252" i="10"/>
  <c r="M253" i="10"/>
  <c r="N253" i="10"/>
  <c r="M254" i="10"/>
  <c r="N254" i="10"/>
  <c r="M255" i="10"/>
  <c r="N255" i="10"/>
  <c r="M256" i="10"/>
  <c r="N256" i="10"/>
  <c r="M257" i="10"/>
  <c r="N257" i="10"/>
  <c r="M258" i="10"/>
  <c r="N258" i="10"/>
  <c r="M259" i="10"/>
  <c r="N259" i="10"/>
  <c r="M260" i="10"/>
  <c r="N260" i="10"/>
  <c r="M261" i="10"/>
  <c r="N261" i="10"/>
  <c r="M262" i="10"/>
  <c r="N262" i="10"/>
  <c r="M263" i="10"/>
  <c r="N263" i="10"/>
  <c r="M264" i="10"/>
  <c r="N264" i="10"/>
  <c r="M265" i="10"/>
  <c r="N265" i="10"/>
  <c r="M266" i="10"/>
  <c r="N266" i="10"/>
  <c r="M267" i="10"/>
  <c r="N267" i="10"/>
  <c r="M268" i="10"/>
  <c r="N268" i="10"/>
  <c r="M269" i="10"/>
  <c r="N269" i="10"/>
  <c r="M270" i="10"/>
  <c r="N270" i="10"/>
  <c r="M271" i="10"/>
  <c r="N271" i="10"/>
  <c r="M272" i="10"/>
  <c r="N272" i="10"/>
  <c r="M273" i="10"/>
  <c r="N273" i="10"/>
  <c r="M274" i="10"/>
  <c r="N274" i="10"/>
  <c r="M275" i="10"/>
  <c r="N275" i="10"/>
  <c r="M276" i="10"/>
  <c r="N276" i="10"/>
  <c r="M277" i="10"/>
  <c r="N277" i="10"/>
  <c r="M278" i="10"/>
  <c r="N278" i="10"/>
  <c r="M279" i="10"/>
  <c r="N279" i="10"/>
  <c r="M280" i="10"/>
  <c r="N280" i="10"/>
  <c r="M281" i="10"/>
  <c r="N281" i="10"/>
  <c r="M282" i="10"/>
  <c r="N282" i="10"/>
  <c r="M283" i="10"/>
  <c r="N283" i="10"/>
  <c r="M284" i="10"/>
  <c r="N284" i="10"/>
  <c r="M285" i="10"/>
  <c r="N285" i="10"/>
  <c r="M286" i="10"/>
  <c r="N286" i="10"/>
  <c r="M287" i="10"/>
  <c r="N287" i="10"/>
  <c r="M288" i="10"/>
  <c r="N288" i="10"/>
  <c r="M289" i="10"/>
  <c r="N289" i="10"/>
  <c r="M290" i="10"/>
  <c r="N290" i="10"/>
  <c r="M291" i="10"/>
  <c r="N291" i="10"/>
  <c r="M292" i="10"/>
  <c r="N292" i="10"/>
  <c r="M293" i="10"/>
  <c r="N293" i="10"/>
  <c r="M294" i="10"/>
  <c r="N294" i="10"/>
  <c r="M295" i="10"/>
  <c r="N295" i="10"/>
  <c r="M296" i="10"/>
  <c r="N296" i="10"/>
  <c r="M297" i="10"/>
  <c r="N297" i="10"/>
  <c r="M298" i="10"/>
  <c r="N298" i="10"/>
  <c r="M299" i="10"/>
  <c r="N299" i="10"/>
  <c r="M300" i="10"/>
  <c r="N300" i="10"/>
  <c r="M301" i="10"/>
  <c r="N301" i="10"/>
  <c r="M302" i="10"/>
  <c r="N302" i="10"/>
  <c r="M303" i="10"/>
  <c r="N303" i="10"/>
  <c r="M304" i="10"/>
  <c r="N304" i="10"/>
  <c r="M305" i="10"/>
  <c r="N305" i="10"/>
  <c r="M306" i="10"/>
  <c r="N306" i="10"/>
  <c r="M307" i="10"/>
  <c r="N307" i="10"/>
  <c r="M308" i="10"/>
  <c r="N308" i="10"/>
  <c r="M309" i="10"/>
  <c r="N309" i="10"/>
  <c r="M310" i="10"/>
  <c r="N310" i="10"/>
  <c r="M311" i="10"/>
  <c r="N311" i="10"/>
  <c r="M312" i="10"/>
  <c r="N312" i="10"/>
  <c r="M313" i="10"/>
  <c r="N313" i="10"/>
  <c r="M314" i="10"/>
  <c r="N314" i="10"/>
  <c r="M315" i="10"/>
  <c r="N315" i="10"/>
  <c r="M316" i="10"/>
  <c r="N316" i="10"/>
  <c r="M317" i="10"/>
  <c r="N317" i="10"/>
  <c r="M318" i="10"/>
  <c r="N318" i="10"/>
  <c r="M319" i="10"/>
  <c r="N319" i="10"/>
  <c r="M320" i="10"/>
  <c r="N320" i="10"/>
  <c r="M321" i="10"/>
  <c r="N321" i="10"/>
  <c r="M322" i="10"/>
  <c r="N322" i="10"/>
  <c r="M323" i="10"/>
  <c r="N323" i="10"/>
  <c r="M324" i="10"/>
  <c r="N324" i="10"/>
  <c r="M325" i="10"/>
  <c r="N325" i="10"/>
  <c r="M326" i="10"/>
  <c r="N326" i="10"/>
  <c r="M327" i="10"/>
  <c r="N327" i="10"/>
  <c r="M328" i="10"/>
  <c r="N328" i="10"/>
  <c r="M329" i="10"/>
  <c r="N329" i="10"/>
  <c r="M330" i="10"/>
  <c r="N330" i="10"/>
  <c r="M331" i="10"/>
  <c r="N331" i="10"/>
  <c r="M332" i="10"/>
  <c r="N332" i="10"/>
  <c r="M333" i="10"/>
  <c r="N333" i="10"/>
  <c r="M334" i="10"/>
  <c r="N334" i="10"/>
  <c r="M335" i="10"/>
  <c r="N335" i="10"/>
  <c r="M336" i="10"/>
  <c r="N336" i="10"/>
  <c r="M337" i="10"/>
  <c r="N337" i="10"/>
  <c r="M338" i="10"/>
  <c r="N338" i="10"/>
  <c r="M339" i="10"/>
  <c r="N339" i="10"/>
  <c r="M340" i="10"/>
  <c r="N340" i="10"/>
  <c r="M341" i="10"/>
  <c r="N341" i="10"/>
  <c r="M342" i="10"/>
  <c r="N342" i="10"/>
  <c r="M343" i="10"/>
  <c r="N343" i="10"/>
  <c r="M344" i="10"/>
  <c r="N344" i="10"/>
  <c r="M345" i="10"/>
  <c r="N345" i="10"/>
  <c r="M346" i="10"/>
  <c r="N346" i="10"/>
  <c r="M347" i="10"/>
  <c r="N347" i="10"/>
  <c r="M348" i="10"/>
  <c r="N348" i="10"/>
  <c r="M349" i="10"/>
  <c r="N349" i="10"/>
  <c r="M350" i="10"/>
  <c r="N350" i="10"/>
  <c r="M351" i="10"/>
  <c r="N351" i="10"/>
  <c r="M352" i="10"/>
  <c r="N352" i="10"/>
  <c r="M353" i="10"/>
  <c r="N353" i="10"/>
  <c r="M354" i="10"/>
  <c r="N354" i="10"/>
  <c r="M355" i="10"/>
  <c r="N355" i="10"/>
  <c r="M356" i="10"/>
  <c r="N356" i="10"/>
  <c r="M357" i="10"/>
  <c r="N357" i="10"/>
  <c r="M358" i="10"/>
  <c r="N358" i="10"/>
  <c r="M359" i="10"/>
  <c r="N359" i="10"/>
  <c r="M360" i="10"/>
  <c r="N360" i="10"/>
  <c r="M361" i="10"/>
  <c r="N361" i="10"/>
  <c r="M362" i="10"/>
  <c r="N362" i="10"/>
  <c r="M363" i="10"/>
  <c r="N363" i="10"/>
  <c r="M364" i="10"/>
  <c r="N364" i="10"/>
  <c r="M365" i="10"/>
  <c r="N365" i="10"/>
  <c r="M366" i="10"/>
  <c r="N366" i="10"/>
  <c r="M367" i="10"/>
  <c r="N367" i="10"/>
  <c r="M368" i="10"/>
  <c r="N368" i="10"/>
  <c r="M369" i="10"/>
  <c r="N369" i="10"/>
  <c r="M370" i="10"/>
  <c r="N370" i="10"/>
  <c r="M371" i="10"/>
  <c r="N371" i="10"/>
  <c r="M372" i="10"/>
  <c r="N372" i="10"/>
  <c r="M373" i="10"/>
  <c r="N373" i="10"/>
  <c r="M374" i="10"/>
  <c r="N374" i="10"/>
  <c r="M375" i="10"/>
  <c r="N375" i="10"/>
  <c r="M376" i="10"/>
  <c r="N376" i="10"/>
  <c r="M377" i="10"/>
  <c r="N377" i="10"/>
  <c r="M378" i="10"/>
  <c r="N378" i="10"/>
  <c r="M379" i="10"/>
  <c r="N379" i="10"/>
  <c r="M380" i="10"/>
  <c r="N380" i="10"/>
  <c r="M381" i="10"/>
  <c r="N381" i="10"/>
  <c r="M382" i="10"/>
  <c r="N382" i="10"/>
  <c r="M383" i="10"/>
  <c r="N383" i="10"/>
  <c r="M384" i="10"/>
  <c r="N384" i="10"/>
  <c r="M385" i="10"/>
  <c r="N385" i="10"/>
  <c r="M386" i="10"/>
  <c r="N386" i="10"/>
  <c r="M387" i="10"/>
  <c r="N387" i="10"/>
  <c r="M388" i="10"/>
  <c r="N388" i="10"/>
  <c r="M389" i="10"/>
  <c r="N389" i="10"/>
  <c r="M390" i="10"/>
  <c r="N390" i="10"/>
  <c r="M391" i="10"/>
  <c r="N391" i="10"/>
  <c r="M392" i="10"/>
  <c r="N392" i="10"/>
  <c r="M393" i="10"/>
  <c r="N393" i="10"/>
  <c r="M394" i="10"/>
  <c r="N394" i="10"/>
  <c r="M395" i="10"/>
  <c r="N395" i="10"/>
  <c r="M396" i="10"/>
  <c r="N396" i="10"/>
  <c r="M397" i="10"/>
  <c r="N397" i="10"/>
  <c r="M398" i="10"/>
  <c r="N398" i="10"/>
  <c r="M399" i="10"/>
  <c r="N399" i="10"/>
  <c r="M400" i="10"/>
  <c r="N400" i="10"/>
  <c r="M401" i="10"/>
  <c r="N401" i="10"/>
  <c r="M402" i="10"/>
  <c r="N402" i="10"/>
  <c r="M403" i="10"/>
  <c r="N403" i="10"/>
  <c r="M404" i="10"/>
  <c r="N404" i="10"/>
  <c r="M405" i="10"/>
  <c r="N405" i="10"/>
  <c r="M406" i="10"/>
  <c r="N406" i="10"/>
  <c r="M407" i="10"/>
  <c r="N407" i="10"/>
  <c r="M408" i="10"/>
  <c r="N408" i="10"/>
  <c r="M409" i="10"/>
  <c r="N409" i="10"/>
  <c r="M410" i="10"/>
  <c r="N410" i="10"/>
  <c r="M411" i="10"/>
  <c r="N411" i="10"/>
  <c r="M412" i="10"/>
  <c r="N412" i="10"/>
  <c r="M413" i="10"/>
  <c r="N413" i="10"/>
  <c r="M414" i="10"/>
  <c r="N414" i="10"/>
  <c r="M415" i="10"/>
  <c r="N415" i="10"/>
  <c r="M416" i="10"/>
  <c r="N416" i="10"/>
  <c r="M417" i="10"/>
  <c r="N417" i="10"/>
  <c r="M418" i="10"/>
  <c r="N418" i="10"/>
  <c r="M419" i="10"/>
  <c r="N419" i="10"/>
  <c r="M420" i="10"/>
  <c r="N420" i="10"/>
  <c r="M421" i="10"/>
  <c r="N421" i="10"/>
  <c r="M422" i="10"/>
  <c r="N422" i="10"/>
  <c r="M423" i="10"/>
  <c r="N423" i="10"/>
  <c r="M424" i="10"/>
  <c r="N424" i="10"/>
  <c r="M425" i="10"/>
  <c r="N425" i="10"/>
  <c r="M426" i="10"/>
  <c r="N426" i="10"/>
  <c r="M427" i="10"/>
  <c r="N427" i="10"/>
  <c r="M428" i="10"/>
  <c r="N428" i="10"/>
  <c r="M429" i="10"/>
  <c r="N429" i="10"/>
  <c r="M430" i="10"/>
  <c r="N430" i="10"/>
  <c r="M431" i="10"/>
  <c r="N431" i="10"/>
  <c r="M432" i="10"/>
  <c r="N432" i="10"/>
  <c r="M433" i="10"/>
  <c r="N433" i="10"/>
  <c r="M434" i="10"/>
  <c r="N434" i="10"/>
  <c r="M435" i="10"/>
  <c r="N435" i="10"/>
  <c r="M436" i="10"/>
  <c r="N436" i="10"/>
  <c r="M437" i="10"/>
  <c r="N437" i="10"/>
  <c r="M438" i="10"/>
  <c r="N438" i="10"/>
  <c r="M439" i="10"/>
  <c r="N439" i="10"/>
  <c r="M440" i="10"/>
  <c r="N440" i="10"/>
  <c r="M441" i="10"/>
  <c r="N441" i="10"/>
  <c r="M442" i="10"/>
  <c r="N442" i="10"/>
  <c r="M443" i="10"/>
  <c r="N443" i="10"/>
  <c r="M444" i="10"/>
  <c r="N444" i="10"/>
  <c r="M445" i="10"/>
  <c r="N445" i="10"/>
  <c r="M446" i="10"/>
  <c r="N446" i="10"/>
  <c r="M447" i="10"/>
  <c r="N447" i="10"/>
  <c r="M448" i="10"/>
  <c r="N448" i="10"/>
  <c r="M449" i="10"/>
  <c r="N449" i="10"/>
  <c r="M450" i="10"/>
  <c r="N450" i="10"/>
  <c r="M451" i="10"/>
  <c r="N451" i="10"/>
  <c r="M452" i="10"/>
  <c r="N452" i="10"/>
  <c r="M453" i="10"/>
  <c r="N453" i="10"/>
  <c r="M454" i="10"/>
  <c r="N454" i="10"/>
  <c r="M455" i="10"/>
  <c r="N455" i="10"/>
  <c r="M456" i="10"/>
  <c r="N456" i="10"/>
  <c r="M457" i="10"/>
  <c r="N457" i="10"/>
  <c r="M458" i="10"/>
  <c r="N458" i="10"/>
  <c r="M459" i="10"/>
  <c r="N459" i="10"/>
  <c r="M460" i="10"/>
  <c r="N460" i="10"/>
  <c r="M461" i="10"/>
  <c r="N461" i="10"/>
  <c r="M462" i="10"/>
  <c r="N462" i="10"/>
  <c r="M463" i="10"/>
  <c r="N463" i="10"/>
  <c r="M464" i="10"/>
  <c r="N464" i="10"/>
  <c r="M465" i="10"/>
  <c r="N465" i="10"/>
  <c r="M466" i="10"/>
  <c r="N466" i="10"/>
  <c r="M467" i="10"/>
  <c r="N467" i="10"/>
  <c r="M468" i="10"/>
  <c r="N468" i="10"/>
  <c r="M469" i="10"/>
  <c r="N469" i="10"/>
  <c r="M470" i="10"/>
  <c r="N470" i="10"/>
  <c r="M471" i="10"/>
  <c r="N471" i="10"/>
  <c r="M472" i="10"/>
  <c r="N472" i="10"/>
  <c r="M473" i="10"/>
  <c r="N473" i="10"/>
  <c r="M474" i="10"/>
  <c r="N474" i="10"/>
  <c r="M475" i="10"/>
  <c r="N475" i="10"/>
  <c r="M476" i="10"/>
  <c r="N476" i="10"/>
  <c r="M477" i="10"/>
  <c r="N477" i="10"/>
  <c r="M478" i="10"/>
  <c r="N478" i="10"/>
  <c r="M479" i="10"/>
  <c r="N479" i="10"/>
  <c r="M480" i="10"/>
  <c r="N480" i="10"/>
  <c r="M481" i="10"/>
  <c r="N481" i="10"/>
  <c r="M482" i="10"/>
  <c r="N482" i="10"/>
  <c r="M483" i="10"/>
  <c r="N483" i="10"/>
  <c r="M484" i="10"/>
  <c r="N484" i="10"/>
  <c r="M485" i="10"/>
  <c r="N485" i="10"/>
  <c r="M486" i="10"/>
  <c r="N486" i="10"/>
  <c r="M487" i="10"/>
  <c r="N487" i="10"/>
  <c r="M488" i="10"/>
  <c r="N488" i="10"/>
  <c r="M489" i="10"/>
  <c r="N489" i="10"/>
  <c r="M490" i="10"/>
  <c r="N490" i="10"/>
  <c r="M491" i="10"/>
  <c r="N491" i="10"/>
  <c r="M492" i="10"/>
  <c r="N492" i="10"/>
  <c r="M493" i="10"/>
  <c r="N493" i="10"/>
  <c r="M494" i="10"/>
  <c r="N494" i="10"/>
  <c r="M495" i="10"/>
  <c r="N495" i="10"/>
  <c r="M496" i="10"/>
  <c r="N496" i="10"/>
  <c r="M497" i="10"/>
  <c r="N497" i="10"/>
  <c r="M498" i="10"/>
  <c r="N498" i="10"/>
  <c r="M499" i="10"/>
  <c r="N499" i="10"/>
  <c r="M500" i="10"/>
  <c r="N500" i="10"/>
  <c r="M2" i="17"/>
  <c r="L2" i="17"/>
  <c r="N2" i="17" s="1"/>
  <c r="N2" i="9"/>
  <c r="M2" i="9"/>
  <c r="M3" i="5"/>
  <c r="N3" i="5"/>
  <c r="M4" i="5"/>
  <c r="N4" i="5"/>
  <c r="M5" i="5"/>
  <c r="N5" i="5"/>
  <c r="M6" i="5"/>
  <c r="N6" i="5"/>
  <c r="M7" i="5"/>
  <c r="N7" i="5"/>
  <c r="M8" i="5"/>
  <c r="N8" i="5"/>
  <c r="M9" i="5"/>
  <c r="N9" i="5"/>
  <c r="M10" i="5"/>
  <c r="N10" i="5"/>
  <c r="M11" i="5"/>
  <c r="N11" i="5"/>
  <c r="M12" i="5"/>
  <c r="N12" i="5"/>
  <c r="M13" i="5"/>
  <c r="N13" i="5"/>
  <c r="M14" i="5"/>
  <c r="N14" i="5"/>
  <c r="M15" i="5"/>
  <c r="N15" i="5"/>
  <c r="M16" i="5"/>
  <c r="N16" i="5"/>
  <c r="M17" i="5"/>
  <c r="N17" i="5"/>
  <c r="M18" i="5"/>
  <c r="N18" i="5"/>
  <c r="M19" i="5"/>
  <c r="N19" i="5"/>
  <c r="M20" i="5"/>
  <c r="N20" i="5"/>
  <c r="M21" i="5"/>
  <c r="N21" i="5"/>
  <c r="M22" i="5"/>
  <c r="N22" i="5"/>
  <c r="M23" i="5"/>
  <c r="N23" i="5"/>
  <c r="M24" i="5"/>
  <c r="N24" i="5"/>
  <c r="M25" i="5"/>
  <c r="N25" i="5"/>
  <c r="M26" i="5"/>
  <c r="N26" i="5"/>
  <c r="M27" i="5"/>
  <c r="N27" i="5"/>
  <c r="M28" i="5"/>
  <c r="N28" i="5"/>
  <c r="M29" i="5"/>
  <c r="N29" i="5"/>
  <c r="M30" i="5"/>
  <c r="N30" i="5"/>
  <c r="M31" i="5"/>
  <c r="N31" i="5"/>
  <c r="M32" i="5"/>
  <c r="N32" i="5"/>
  <c r="M33" i="5"/>
  <c r="N33" i="5"/>
  <c r="M34" i="5"/>
  <c r="N34" i="5"/>
  <c r="M35" i="5"/>
  <c r="N35" i="5"/>
  <c r="M36" i="5"/>
  <c r="N36" i="5"/>
  <c r="M37" i="5"/>
  <c r="N37" i="5"/>
  <c r="M38" i="5"/>
  <c r="N38" i="5"/>
  <c r="M39" i="5"/>
  <c r="N39" i="5"/>
  <c r="M40" i="5"/>
  <c r="N40" i="5"/>
  <c r="M41" i="5"/>
  <c r="N41" i="5"/>
  <c r="M42" i="5"/>
  <c r="N42" i="5"/>
  <c r="M43" i="5"/>
  <c r="N43" i="5"/>
  <c r="M44" i="5"/>
  <c r="N44" i="5"/>
  <c r="M45" i="5"/>
  <c r="N45" i="5"/>
  <c r="M46" i="5"/>
  <c r="N46" i="5"/>
  <c r="M47" i="5"/>
  <c r="N47" i="5"/>
  <c r="M48" i="5"/>
  <c r="N48" i="5"/>
  <c r="M49" i="5"/>
  <c r="N49" i="5"/>
  <c r="M50" i="5"/>
  <c r="N50" i="5"/>
  <c r="M51" i="5"/>
  <c r="N51" i="5"/>
  <c r="M52" i="5"/>
  <c r="N52" i="5"/>
  <c r="M53" i="5"/>
  <c r="N53" i="5"/>
  <c r="M54" i="5"/>
  <c r="N54" i="5"/>
  <c r="M55" i="5"/>
  <c r="N55" i="5"/>
  <c r="M56" i="5"/>
  <c r="N56" i="5"/>
  <c r="M57" i="5"/>
  <c r="N57" i="5"/>
  <c r="M58" i="5"/>
  <c r="N58" i="5"/>
  <c r="M59" i="5"/>
  <c r="N59" i="5"/>
  <c r="M60" i="5"/>
  <c r="N60" i="5"/>
  <c r="M61" i="5"/>
  <c r="N61" i="5"/>
  <c r="M62" i="5"/>
  <c r="N62" i="5"/>
  <c r="M63" i="5"/>
  <c r="N63" i="5"/>
  <c r="M64" i="5"/>
  <c r="N64" i="5"/>
  <c r="M65" i="5"/>
  <c r="N65" i="5"/>
  <c r="M66" i="5"/>
  <c r="N66" i="5"/>
  <c r="M67" i="5"/>
  <c r="N67" i="5"/>
  <c r="M68" i="5"/>
  <c r="N68" i="5"/>
  <c r="M69" i="5"/>
  <c r="N69" i="5"/>
  <c r="M70" i="5"/>
  <c r="N70" i="5"/>
  <c r="M71" i="5"/>
  <c r="N71" i="5"/>
  <c r="M72" i="5"/>
  <c r="N72" i="5"/>
  <c r="M73" i="5"/>
  <c r="N73" i="5"/>
  <c r="M74" i="5"/>
  <c r="N74" i="5"/>
  <c r="M75" i="5"/>
  <c r="N75" i="5"/>
  <c r="M76" i="5"/>
  <c r="N76" i="5"/>
  <c r="M77" i="5"/>
  <c r="N77" i="5"/>
  <c r="M78" i="5"/>
  <c r="N78" i="5"/>
  <c r="M79" i="5"/>
  <c r="N79" i="5"/>
  <c r="M80" i="5"/>
  <c r="N80" i="5"/>
  <c r="M81" i="5"/>
  <c r="N81" i="5"/>
  <c r="M82" i="5"/>
  <c r="N82" i="5"/>
  <c r="M83" i="5"/>
  <c r="N83" i="5"/>
  <c r="M84" i="5"/>
  <c r="N84" i="5"/>
  <c r="M85" i="5"/>
  <c r="N85" i="5"/>
  <c r="M86" i="5"/>
  <c r="N86" i="5"/>
  <c r="M87" i="5"/>
  <c r="N87" i="5"/>
  <c r="M88" i="5"/>
  <c r="N88" i="5"/>
  <c r="M89" i="5"/>
  <c r="N89" i="5"/>
  <c r="M90" i="5"/>
  <c r="N90" i="5"/>
  <c r="M91" i="5"/>
  <c r="N91" i="5"/>
  <c r="M92" i="5"/>
  <c r="N92" i="5"/>
  <c r="M93" i="5"/>
  <c r="N93" i="5"/>
  <c r="M94" i="5"/>
  <c r="N94" i="5"/>
  <c r="M95" i="5"/>
  <c r="N95" i="5"/>
  <c r="M96" i="5"/>
  <c r="N96" i="5"/>
  <c r="M97" i="5"/>
  <c r="N97" i="5"/>
  <c r="M98" i="5"/>
  <c r="N98" i="5"/>
  <c r="M99" i="5"/>
  <c r="N99" i="5"/>
  <c r="M100" i="5"/>
  <c r="N100" i="5"/>
  <c r="M101" i="5"/>
  <c r="N101" i="5"/>
  <c r="M102" i="5"/>
  <c r="N102" i="5"/>
  <c r="M103" i="5"/>
  <c r="N103" i="5"/>
  <c r="M104" i="5"/>
  <c r="N104" i="5"/>
  <c r="M105" i="5"/>
  <c r="N105" i="5"/>
  <c r="M106" i="5"/>
  <c r="N106" i="5"/>
  <c r="M107" i="5"/>
  <c r="N107" i="5"/>
  <c r="M108" i="5"/>
  <c r="N108" i="5"/>
  <c r="M109" i="5"/>
  <c r="N109" i="5"/>
  <c r="M110" i="5"/>
  <c r="N110" i="5"/>
  <c r="M111" i="5"/>
  <c r="N111" i="5"/>
  <c r="M112" i="5"/>
  <c r="N112" i="5"/>
  <c r="M113" i="5"/>
  <c r="N113" i="5"/>
  <c r="M114" i="5"/>
  <c r="N114" i="5"/>
  <c r="M115" i="5"/>
  <c r="N115" i="5"/>
  <c r="M116" i="5"/>
  <c r="N116" i="5"/>
  <c r="M117" i="5"/>
  <c r="N117" i="5"/>
  <c r="M118" i="5"/>
  <c r="N118" i="5"/>
  <c r="M119" i="5"/>
  <c r="N119" i="5"/>
  <c r="M120" i="5"/>
  <c r="N120" i="5"/>
  <c r="M121" i="5"/>
  <c r="N121" i="5"/>
  <c r="M122" i="5"/>
  <c r="N122" i="5"/>
  <c r="M123" i="5"/>
  <c r="N123" i="5"/>
  <c r="M124" i="5"/>
  <c r="N124" i="5"/>
  <c r="M125" i="5"/>
  <c r="N125" i="5"/>
  <c r="M126" i="5"/>
  <c r="N126" i="5"/>
  <c r="M127" i="5"/>
  <c r="N127" i="5"/>
  <c r="M128" i="5"/>
  <c r="N128" i="5"/>
  <c r="M129" i="5"/>
  <c r="N129" i="5"/>
  <c r="M130" i="5"/>
  <c r="N130" i="5"/>
  <c r="M131" i="5"/>
  <c r="N131" i="5"/>
  <c r="M132" i="5"/>
  <c r="N132" i="5"/>
  <c r="M133" i="5"/>
  <c r="N133" i="5"/>
  <c r="M134" i="5"/>
  <c r="N134" i="5"/>
  <c r="M135" i="5"/>
  <c r="N135" i="5"/>
  <c r="M136" i="5"/>
  <c r="N136" i="5"/>
  <c r="M137" i="5"/>
  <c r="N137" i="5"/>
  <c r="M138" i="5"/>
  <c r="N138" i="5"/>
  <c r="M139" i="5"/>
  <c r="N139" i="5"/>
  <c r="M140" i="5"/>
  <c r="N140" i="5"/>
  <c r="M141" i="5"/>
  <c r="N141" i="5"/>
  <c r="M142" i="5"/>
  <c r="N142" i="5"/>
  <c r="M143" i="5"/>
  <c r="N143" i="5"/>
  <c r="M144" i="5"/>
  <c r="N144" i="5"/>
  <c r="M145" i="5"/>
  <c r="N145" i="5"/>
  <c r="M146" i="5"/>
  <c r="N146" i="5"/>
  <c r="M147" i="5"/>
  <c r="N147" i="5"/>
  <c r="M148" i="5"/>
  <c r="N148" i="5"/>
  <c r="M149" i="5"/>
  <c r="N149" i="5"/>
  <c r="M150" i="5"/>
  <c r="N150" i="5"/>
  <c r="M151" i="5"/>
  <c r="N151" i="5"/>
  <c r="M152" i="5"/>
  <c r="N152" i="5"/>
  <c r="M153" i="5"/>
  <c r="N153" i="5"/>
  <c r="M154" i="5"/>
  <c r="N154" i="5"/>
  <c r="M155" i="5"/>
  <c r="N155" i="5"/>
  <c r="M156" i="5"/>
  <c r="N156" i="5"/>
  <c r="M157" i="5"/>
  <c r="N157" i="5"/>
  <c r="M158" i="5"/>
  <c r="N158" i="5"/>
  <c r="M159" i="5"/>
  <c r="N159" i="5"/>
  <c r="M160" i="5"/>
  <c r="N160" i="5"/>
  <c r="M161" i="5"/>
  <c r="N161" i="5"/>
  <c r="M162" i="5"/>
  <c r="N162" i="5"/>
  <c r="M163" i="5"/>
  <c r="N163" i="5"/>
  <c r="M164" i="5"/>
  <c r="N164" i="5"/>
  <c r="M165" i="5"/>
  <c r="N165" i="5"/>
  <c r="M166" i="5"/>
  <c r="N166" i="5"/>
  <c r="M167" i="5"/>
  <c r="N167" i="5"/>
  <c r="M168" i="5"/>
  <c r="N168" i="5"/>
  <c r="M169" i="5"/>
  <c r="N169" i="5"/>
  <c r="M170" i="5"/>
  <c r="N170" i="5"/>
  <c r="M171" i="5"/>
  <c r="N171" i="5"/>
  <c r="M172" i="5"/>
  <c r="N172" i="5"/>
  <c r="M173" i="5"/>
  <c r="N173" i="5"/>
  <c r="M174" i="5"/>
  <c r="N174" i="5"/>
  <c r="M175" i="5"/>
  <c r="N175" i="5"/>
  <c r="M176" i="5"/>
  <c r="N176" i="5"/>
  <c r="M177" i="5"/>
  <c r="N177" i="5"/>
  <c r="M178" i="5"/>
  <c r="N178" i="5"/>
  <c r="M179" i="5"/>
  <c r="N179" i="5"/>
  <c r="M180" i="5"/>
  <c r="N180" i="5"/>
  <c r="M181" i="5"/>
  <c r="N181" i="5"/>
  <c r="M182" i="5"/>
  <c r="N182" i="5"/>
  <c r="M183" i="5"/>
  <c r="N183" i="5"/>
  <c r="M184" i="5"/>
  <c r="N184" i="5"/>
  <c r="M185" i="5"/>
  <c r="N185" i="5"/>
  <c r="M186" i="5"/>
  <c r="N186" i="5"/>
  <c r="M187" i="5"/>
  <c r="N187" i="5"/>
  <c r="M188" i="5"/>
  <c r="N188" i="5"/>
  <c r="M189" i="5"/>
  <c r="N189" i="5"/>
  <c r="M190" i="5"/>
  <c r="N190" i="5"/>
  <c r="M191" i="5"/>
  <c r="N191" i="5"/>
  <c r="M192" i="5"/>
  <c r="N192" i="5"/>
  <c r="M193" i="5"/>
  <c r="N193" i="5"/>
  <c r="M194" i="5"/>
  <c r="N194" i="5"/>
  <c r="M195" i="5"/>
  <c r="N195" i="5"/>
  <c r="M196" i="5"/>
  <c r="N196" i="5"/>
  <c r="M197" i="5"/>
  <c r="N197" i="5"/>
  <c r="M198" i="5"/>
  <c r="N198" i="5"/>
  <c r="M199" i="5"/>
  <c r="N199" i="5"/>
  <c r="M200" i="5"/>
  <c r="N200" i="5"/>
  <c r="M201" i="5"/>
  <c r="N201" i="5"/>
  <c r="M202" i="5"/>
  <c r="N202" i="5"/>
  <c r="M203" i="5"/>
  <c r="N203" i="5"/>
  <c r="M204" i="5"/>
  <c r="N204" i="5"/>
  <c r="M205" i="5"/>
  <c r="N205" i="5"/>
  <c r="M206" i="5"/>
  <c r="N206" i="5"/>
  <c r="M207" i="5"/>
  <c r="N207" i="5"/>
  <c r="M208" i="5"/>
  <c r="N208" i="5"/>
  <c r="M209" i="5"/>
  <c r="N209" i="5"/>
  <c r="M210" i="5"/>
  <c r="N210" i="5"/>
  <c r="M211" i="5"/>
  <c r="N211" i="5"/>
  <c r="M212" i="5"/>
  <c r="N212" i="5"/>
  <c r="M213" i="5"/>
  <c r="N213" i="5"/>
  <c r="M214" i="5"/>
  <c r="N214" i="5"/>
  <c r="M215" i="5"/>
  <c r="N215" i="5"/>
  <c r="M216" i="5"/>
  <c r="N216" i="5"/>
  <c r="M217" i="5"/>
  <c r="N217" i="5"/>
  <c r="M218" i="5"/>
  <c r="N218" i="5"/>
  <c r="M219" i="5"/>
  <c r="N219" i="5"/>
  <c r="M220" i="5"/>
  <c r="N220" i="5"/>
  <c r="M221" i="5"/>
  <c r="N221" i="5"/>
  <c r="M222" i="5"/>
  <c r="N222" i="5"/>
  <c r="M223" i="5"/>
  <c r="N223" i="5"/>
  <c r="M224" i="5"/>
  <c r="N224" i="5"/>
  <c r="M225" i="5"/>
  <c r="N225" i="5"/>
  <c r="M226" i="5"/>
  <c r="N226" i="5"/>
  <c r="M227" i="5"/>
  <c r="N227" i="5"/>
  <c r="M228" i="5"/>
  <c r="N228" i="5"/>
  <c r="M229" i="5"/>
  <c r="N229" i="5"/>
  <c r="M230" i="5"/>
  <c r="N230" i="5"/>
  <c r="M231" i="5"/>
  <c r="N231" i="5"/>
  <c r="M232" i="5"/>
  <c r="N232" i="5"/>
  <c r="M233" i="5"/>
  <c r="N233" i="5"/>
  <c r="M234" i="5"/>
  <c r="N234" i="5"/>
  <c r="M235" i="5"/>
  <c r="N235" i="5"/>
  <c r="M236" i="5"/>
  <c r="N236" i="5"/>
  <c r="M237" i="5"/>
  <c r="N237" i="5"/>
  <c r="M238" i="5"/>
  <c r="N238" i="5"/>
  <c r="M239" i="5"/>
  <c r="N239" i="5"/>
  <c r="M240" i="5"/>
  <c r="N240" i="5"/>
  <c r="M241" i="5"/>
  <c r="N241" i="5"/>
  <c r="M242" i="5"/>
  <c r="N242" i="5"/>
  <c r="M243" i="5"/>
  <c r="N243" i="5"/>
  <c r="M244" i="5"/>
  <c r="N244" i="5"/>
  <c r="M245" i="5"/>
  <c r="N245" i="5"/>
  <c r="M246" i="5"/>
  <c r="N246" i="5"/>
  <c r="M247" i="5"/>
  <c r="N247" i="5"/>
  <c r="M248" i="5"/>
  <c r="N248" i="5"/>
  <c r="M249" i="5"/>
  <c r="N249" i="5"/>
  <c r="M250" i="5"/>
  <c r="N250" i="5"/>
  <c r="M251" i="5"/>
  <c r="N251" i="5"/>
  <c r="M252" i="5"/>
  <c r="N252" i="5"/>
  <c r="M253" i="5"/>
  <c r="N253" i="5"/>
  <c r="M254" i="5"/>
  <c r="N254" i="5"/>
  <c r="M255" i="5"/>
  <c r="N255" i="5"/>
  <c r="M256" i="5"/>
  <c r="N256" i="5"/>
  <c r="M257" i="5"/>
  <c r="N257" i="5"/>
  <c r="M258" i="5"/>
  <c r="N258" i="5"/>
  <c r="M259" i="5"/>
  <c r="N259" i="5"/>
  <c r="M260" i="5"/>
  <c r="N260" i="5"/>
  <c r="M261" i="5"/>
  <c r="N261" i="5"/>
  <c r="M262" i="5"/>
  <c r="N262" i="5"/>
  <c r="M263" i="5"/>
  <c r="N263" i="5"/>
  <c r="M264" i="5"/>
  <c r="N264" i="5"/>
  <c r="M265" i="5"/>
  <c r="N265" i="5"/>
  <c r="M266" i="5"/>
  <c r="N266" i="5"/>
  <c r="M267" i="5"/>
  <c r="N267" i="5"/>
  <c r="M268" i="5"/>
  <c r="N268" i="5"/>
  <c r="M269" i="5"/>
  <c r="N269" i="5"/>
  <c r="M270" i="5"/>
  <c r="N270" i="5"/>
  <c r="M271" i="5"/>
  <c r="N271" i="5"/>
  <c r="M272" i="5"/>
  <c r="N272" i="5"/>
  <c r="M273" i="5"/>
  <c r="N273" i="5"/>
  <c r="M274" i="5"/>
  <c r="N274" i="5"/>
  <c r="M275" i="5"/>
  <c r="N275" i="5"/>
  <c r="M276" i="5"/>
  <c r="N276" i="5"/>
  <c r="M277" i="5"/>
  <c r="N277" i="5"/>
  <c r="M278" i="5"/>
  <c r="N278" i="5"/>
  <c r="M279" i="5"/>
  <c r="N279" i="5"/>
  <c r="M280" i="5"/>
  <c r="N280" i="5"/>
  <c r="M281" i="5"/>
  <c r="N281" i="5"/>
  <c r="M282" i="5"/>
  <c r="N282" i="5"/>
  <c r="M283" i="5"/>
  <c r="N283" i="5"/>
  <c r="M284" i="5"/>
  <c r="N284" i="5"/>
  <c r="M285" i="5"/>
  <c r="N285" i="5"/>
  <c r="M286" i="5"/>
  <c r="N286" i="5"/>
  <c r="M287" i="5"/>
  <c r="N287" i="5"/>
  <c r="M288" i="5"/>
  <c r="N288" i="5"/>
  <c r="M289" i="5"/>
  <c r="N289" i="5"/>
  <c r="M290" i="5"/>
  <c r="N290" i="5"/>
  <c r="M291" i="5"/>
  <c r="N291" i="5"/>
  <c r="M292" i="5"/>
  <c r="N292" i="5"/>
  <c r="M293" i="5"/>
  <c r="N293" i="5"/>
  <c r="M294" i="5"/>
  <c r="N294" i="5"/>
  <c r="M295" i="5"/>
  <c r="N295" i="5"/>
  <c r="M296" i="5"/>
  <c r="N296" i="5"/>
  <c r="M297" i="5"/>
  <c r="N297" i="5"/>
  <c r="M298" i="5"/>
  <c r="N298" i="5"/>
  <c r="M299" i="5"/>
  <c r="N299" i="5"/>
  <c r="M300" i="5"/>
  <c r="N300" i="5"/>
  <c r="M301" i="5"/>
  <c r="N301" i="5"/>
  <c r="M302" i="5"/>
  <c r="N302" i="5"/>
  <c r="M303" i="5"/>
  <c r="N303" i="5"/>
  <c r="M304" i="5"/>
  <c r="N304" i="5"/>
  <c r="M305" i="5"/>
  <c r="N305" i="5"/>
  <c r="M306" i="5"/>
  <c r="N306" i="5"/>
  <c r="M307" i="5"/>
  <c r="N307" i="5"/>
  <c r="M308" i="5"/>
  <c r="N308" i="5"/>
  <c r="M309" i="5"/>
  <c r="N309" i="5"/>
  <c r="M310" i="5"/>
  <c r="N310" i="5"/>
  <c r="M311" i="5"/>
  <c r="N311" i="5"/>
  <c r="M312" i="5"/>
  <c r="N312" i="5"/>
  <c r="M313" i="5"/>
  <c r="N313" i="5"/>
  <c r="M314" i="5"/>
  <c r="N314" i="5"/>
  <c r="M315" i="5"/>
  <c r="N315" i="5"/>
  <c r="M316" i="5"/>
  <c r="N316" i="5"/>
  <c r="M317" i="5"/>
  <c r="N317" i="5"/>
  <c r="M318" i="5"/>
  <c r="N318" i="5"/>
  <c r="M319" i="5"/>
  <c r="N319" i="5"/>
  <c r="M320" i="5"/>
  <c r="N320" i="5"/>
  <c r="M321" i="5"/>
  <c r="N321" i="5"/>
  <c r="M322" i="5"/>
  <c r="N322" i="5"/>
  <c r="M323" i="5"/>
  <c r="N323" i="5"/>
  <c r="M324" i="5"/>
  <c r="N324" i="5"/>
  <c r="M325" i="5"/>
  <c r="N325" i="5"/>
  <c r="M326" i="5"/>
  <c r="N326" i="5"/>
  <c r="M327" i="5"/>
  <c r="N327" i="5"/>
  <c r="M328" i="5"/>
  <c r="N328" i="5"/>
  <c r="M329" i="5"/>
  <c r="N329" i="5"/>
  <c r="M330" i="5"/>
  <c r="N330" i="5"/>
  <c r="M331" i="5"/>
  <c r="N331" i="5"/>
  <c r="M332" i="5"/>
  <c r="N332" i="5"/>
  <c r="M333" i="5"/>
  <c r="N333" i="5"/>
  <c r="M334" i="5"/>
  <c r="N334" i="5"/>
  <c r="M335" i="5"/>
  <c r="N335" i="5"/>
  <c r="M336" i="5"/>
  <c r="N336" i="5"/>
  <c r="M337" i="5"/>
  <c r="N337" i="5"/>
  <c r="M338" i="5"/>
  <c r="N338" i="5"/>
  <c r="M339" i="5"/>
  <c r="N339" i="5"/>
  <c r="M340" i="5"/>
  <c r="N340" i="5"/>
  <c r="M341" i="5"/>
  <c r="N341" i="5"/>
  <c r="M342" i="5"/>
  <c r="N342" i="5"/>
  <c r="M343" i="5"/>
  <c r="N343" i="5"/>
  <c r="M344" i="5"/>
  <c r="N344" i="5"/>
  <c r="M345" i="5"/>
  <c r="N345" i="5"/>
  <c r="M346" i="5"/>
  <c r="N346" i="5"/>
  <c r="M347" i="5"/>
  <c r="N347" i="5"/>
  <c r="M348" i="5"/>
  <c r="N348" i="5"/>
  <c r="M349" i="5"/>
  <c r="N349" i="5"/>
  <c r="M350" i="5"/>
  <c r="N350" i="5"/>
  <c r="M351" i="5"/>
  <c r="N351" i="5"/>
  <c r="M352" i="5"/>
  <c r="N352" i="5"/>
  <c r="M353" i="5"/>
  <c r="N353" i="5"/>
  <c r="M354" i="5"/>
  <c r="N354" i="5"/>
  <c r="M355" i="5"/>
  <c r="N355" i="5"/>
  <c r="M356" i="5"/>
  <c r="N356" i="5"/>
  <c r="M357" i="5"/>
  <c r="N357" i="5"/>
  <c r="M358" i="5"/>
  <c r="N358" i="5"/>
  <c r="M359" i="5"/>
  <c r="N359" i="5"/>
  <c r="M360" i="5"/>
  <c r="N360" i="5"/>
  <c r="M361" i="5"/>
  <c r="N361" i="5"/>
  <c r="M362" i="5"/>
  <c r="N362" i="5"/>
  <c r="M363" i="5"/>
  <c r="N363" i="5"/>
  <c r="M364" i="5"/>
  <c r="N364" i="5"/>
  <c r="M365" i="5"/>
  <c r="N365" i="5"/>
  <c r="M366" i="5"/>
  <c r="N366" i="5"/>
  <c r="M367" i="5"/>
  <c r="N367" i="5"/>
  <c r="M368" i="5"/>
  <c r="N368" i="5"/>
  <c r="M369" i="5"/>
  <c r="N369" i="5"/>
  <c r="M370" i="5"/>
  <c r="N370" i="5"/>
  <c r="M371" i="5"/>
  <c r="N371" i="5"/>
  <c r="M372" i="5"/>
  <c r="N372" i="5"/>
  <c r="M373" i="5"/>
  <c r="N373" i="5"/>
  <c r="M374" i="5"/>
  <c r="N374" i="5"/>
  <c r="M375" i="5"/>
  <c r="N375" i="5"/>
  <c r="M376" i="5"/>
  <c r="N376" i="5"/>
  <c r="M377" i="5"/>
  <c r="N377" i="5"/>
  <c r="M378" i="5"/>
  <c r="N378" i="5"/>
  <c r="M379" i="5"/>
  <c r="N379" i="5"/>
  <c r="M380" i="5"/>
  <c r="N380" i="5"/>
  <c r="M381" i="5"/>
  <c r="N381" i="5"/>
  <c r="M382" i="5"/>
  <c r="N382" i="5"/>
  <c r="M383" i="5"/>
  <c r="N383" i="5"/>
  <c r="M384" i="5"/>
  <c r="N384" i="5"/>
  <c r="M385" i="5"/>
  <c r="N385" i="5"/>
  <c r="M386" i="5"/>
  <c r="N386" i="5"/>
  <c r="M387" i="5"/>
  <c r="N387" i="5"/>
  <c r="M388" i="5"/>
  <c r="N388" i="5"/>
  <c r="M389" i="5"/>
  <c r="N389" i="5"/>
  <c r="M390" i="5"/>
  <c r="N390" i="5"/>
  <c r="M391" i="5"/>
  <c r="N391" i="5"/>
  <c r="M392" i="5"/>
  <c r="N392" i="5"/>
  <c r="M393" i="5"/>
  <c r="N393" i="5"/>
  <c r="M394" i="5"/>
  <c r="N394" i="5"/>
  <c r="M395" i="5"/>
  <c r="N395" i="5"/>
  <c r="M396" i="5"/>
  <c r="N396" i="5"/>
  <c r="M397" i="5"/>
  <c r="N397" i="5"/>
  <c r="M398" i="5"/>
  <c r="N398" i="5"/>
  <c r="M399" i="5"/>
  <c r="N399" i="5"/>
  <c r="M400" i="5"/>
  <c r="N400" i="5"/>
  <c r="M401" i="5"/>
  <c r="N401" i="5"/>
  <c r="M402" i="5"/>
  <c r="N402" i="5"/>
  <c r="M403" i="5"/>
  <c r="N403" i="5"/>
  <c r="M404" i="5"/>
  <c r="N404" i="5"/>
  <c r="M405" i="5"/>
  <c r="N405" i="5"/>
  <c r="M406" i="5"/>
  <c r="N406" i="5"/>
  <c r="M407" i="5"/>
  <c r="N407" i="5"/>
  <c r="M408" i="5"/>
  <c r="N408" i="5"/>
  <c r="M409" i="5"/>
  <c r="N409" i="5"/>
  <c r="M410" i="5"/>
  <c r="N410" i="5"/>
  <c r="M411" i="5"/>
  <c r="N411" i="5"/>
  <c r="M412" i="5"/>
  <c r="N412" i="5"/>
  <c r="M413" i="5"/>
  <c r="N413" i="5"/>
  <c r="M414" i="5"/>
  <c r="N414" i="5"/>
  <c r="M415" i="5"/>
  <c r="N415" i="5"/>
  <c r="M416" i="5"/>
  <c r="N416" i="5"/>
  <c r="M417" i="5"/>
  <c r="N417" i="5"/>
  <c r="M418" i="5"/>
  <c r="N418" i="5"/>
  <c r="M419" i="5"/>
  <c r="N419" i="5"/>
  <c r="M420" i="5"/>
  <c r="N420" i="5"/>
  <c r="M421" i="5"/>
  <c r="N421" i="5"/>
  <c r="M422" i="5"/>
  <c r="N422" i="5"/>
  <c r="M423" i="5"/>
  <c r="N423" i="5"/>
  <c r="M424" i="5"/>
  <c r="N424" i="5"/>
  <c r="M425" i="5"/>
  <c r="N425" i="5"/>
  <c r="M426" i="5"/>
  <c r="N426" i="5"/>
  <c r="M427" i="5"/>
  <c r="N427" i="5"/>
  <c r="M428" i="5"/>
  <c r="N428" i="5"/>
  <c r="M429" i="5"/>
  <c r="N429" i="5"/>
  <c r="M430" i="5"/>
  <c r="N430" i="5"/>
  <c r="M431" i="5"/>
  <c r="N431" i="5"/>
  <c r="M432" i="5"/>
  <c r="N432" i="5"/>
  <c r="M433" i="5"/>
  <c r="N433" i="5"/>
  <c r="M434" i="5"/>
  <c r="N434" i="5"/>
  <c r="M435" i="5"/>
  <c r="N435" i="5"/>
  <c r="M436" i="5"/>
  <c r="N436" i="5"/>
  <c r="M437" i="5"/>
  <c r="N437" i="5"/>
  <c r="M438" i="5"/>
  <c r="N438" i="5"/>
  <c r="M439" i="5"/>
  <c r="N439" i="5"/>
  <c r="M440" i="5"/>
  <c r="N440" i="5"/>
  <c r="M441" i="5"/>
  <c r="N441" i="5"/>
  <c r="M442" i="5"/>
  <c r="N442" i="5"/>
  <c r="M443" i="5"/>
  <c r="N443" i="5"/>
  <c r="M444" i="5"/>
  <c r="N444" i="5"/>
  <c r="M445" i="5"/>
  <c r="N445" i="5"/>
  <c r="M446" i="5"/>
  <c r="N446" i="5"/>
  <c r="M447" i="5"/>
  <c r="N447" i="5"/>
  <c r="M448" i="5"/>
  <c r="N448" i="5"/>
  <c r="M449" i="5"/>
  <c r="N449" i="5"/>
  <c r="M450" i="5"/>
  <c r="N450" i="5"/>
  <c r="M451" i="5"/>
  <c r="N451" i="5"/>
  <c r="M452" i="5"/>
  <c r="N452" i="5"/>
  <c r="M453" i="5"/>
  <c r="N453" i="5"/>
  <c r="M454" i="5"/>
  <c r="N454" i="5"/>
  <c r="M455" i="5"/>
  <c r="N455" i="5"/>
  <c r="M456" i="5"/>
  <c r="N456" i="5"/>
  <c r="M457" i="5"/>
  <c r="N457" i="5"/>
  <c r="M458" i="5"/>
  <c r="N458" i="5"/>
  <c r="M459" i="5"/>
  <c r="N459" i="5"/>
  <c r="M460" i="5"/>
  <c r="N460" i="5"/>
  <c r="M461" i="5"/>
  <c r="N461" i="5"/>
  <c r="M462" i="5"/>
  <c r="N462" i="5"/>
  <c r="M463" i="5"/>
  <c r="N463" i="5"/>
  <c r="M464" i="5"/>
  <c r="N464" i="5"/>
  <c r="M465" i="5"/>
  <c r="N465" i="5"/>
  <c r="M466" i="5"/>
  <c r="N466" i="5"/>
  <c r="M467" i="5"/>
  <c r="N467" i="5"/>
  <c r="M468" i="5"/>
  <c r="N468" i="5"/>
  <c r="M469" i="5"/>
  <c r="N469" i="5"/>
  <c r="M470" i="5"/>
  <c r="N470" i="5"/>
  <c r="M471" i="5"/>
  <c r="N471" i="5"/>
  <c r="M472" i="5"/>
  <c r="N472" i="5"/>
  <c r="M473" i="5"/>
  <c r="N473" i="5"/>
  <c r="M474" i="5"/>
  <c r="N474" i="5"/>
  <c r="M475" i="5"/>
  <c r="N475" i="5"/>
  <c r="M476" i="5"/>
  <c r="N476" i="5"/>
  <c r="M477" i="5"/>
  <c r="N477" i="5"/>
  <c r="M478" i="5"/>
  <c r="N478" i="5"/>
  <c r="M479" i="5"/>
  <c r="N479" i="5"/>
  <c r="M480" i="5"/>
  <c r="N480" i="5"/>
  <c r="M481" i="5"/>
  <c r="N481" i="5"/>
  <c r="M482" i="5"/>
  <c r="N482" i="5"/>
  <c r="M483" i="5"/>
  <c r="N483" i="5"/>
  <c r="M484" i="5"/>
  <c r="N484" i="5"/>
  <c r="M485" i="5"/>
  <c r="N485" i="5"/>
  <c r="M486" i="5"/>
  <c r="N486" i="5"/>
  <c r="M487" i="5"/>
  <c r="N487" i="5"/>
  <c r="M488" i="5"/>
  <c r="N488" i="5"/>
  <c r="M489" i="5"/>
  <c r="N489" i="5"/>
  <c r="M490" i="5"/>
  <c r="N490" i="5"/>
  <c r="M491" i="5"/>
  <c r="N491" i="5"/>
  <c r="M492" i="5"/>
  <c r="N492" i="5"/>
  <c r="M493" i="5"/>
  <c r="N493" i="5"/>
  <c r="M494" i="5"/>
  <c r="N494" i="5"/>
  <c r="M495" i="5"/>
  <c r="N495" i="5"/>
  <c r="M496" i="5"/>
  <c r="N496" i="5"/>
  <c r="M497" i="5"/>
  <c r="N497" i="5"/>
  <c r="M498" i="5"/>
  <c r="N498" i="5"/>
  <c r="M499" i="5"/>
  <c r="N499" i="5"/>
  <c r="M500" i="5"/>
  <c r="N500" i="5"/>
  <c r="N2" i="5"/>
  <c r="M2" i="5"/>
  <c r="B101" i="1" l="1"/>
  <c r="G5" i="23" s="1"/>
  <c r="B102" i="1"/>
  <c r="G6" i="23" s="1"/>
  <c r="B100" i="1"/>
  <c r="G4" i="23" s="1"/>
  <c r="B80" i="1"/>
  <c r="F6" i="23" s="1"/>
  <c r="B78" i="1"/>
  <c r="F4" i="23" s="1"/>
  <c r="B79" i="1"/>
  <c r="F5" i="23" s="1"/>
  <c r="B59" i="1"/>
  <c r="E5" i="23" s="1"/>
  <c r="B37" i="1"/>
  <c r="B60" i="1"/>
  <c r="E6" i="23" s="1"/>
  <c r="B58" i="1"/>
  <c r="E4" i="23" s="1"/>
  <c r="B38" i="1"/>
  <c r="D5" i="23" s="1"/>
  <c r="B36" i="1"/>
  <c r="D4" i="23" s="1"/>
  <c r="C4" i="23" l="1"/>
  <c r="C5" i="23"/>
  <c r="C6" i="23"/>
  <c r="F87" i="1"/>
  <c r="F88" i="1"/>
  <c r="F89" i="1"/>
  <c r="F90" i="1"/>
  <c r="F91" i="1"/>
  <c r="F92" i="1"/>
  <c r="F93" i="1"/>
  <c r="F94" i="1"/>
  <c r="F86" i="1"/>
  <c r="E87" i="1"/>
  <c r="E88" i="1"/>
  <c r="E89" i="1"/>
  <c r="E90" i="1"/>
  <c r="E91" i="1"/>
  <c r="E92" i="1"/>
  <c r="E93" i="1"/>
  <c r="E94" i="1"/>
  <c r="E86" i="1"/>
  <c r="D87" i="1"/>
  <c r="D88" i="1"/>
  <c r="D89" i="1"/>
  <c r="D90" i="1"/>
  <c r="D91" i="1"/>
  <c r="D92" i="1"/>
  <c r="D93" i="1"/>
  <c r="D94" i="1"/>
  <c r="D86" i="1"/>
  <c r="C87" i="1"/>
  <c r="C88" i="1"/>
  <c r="C89" i="1"/>
  <c r="C90" i="1"/>
  <c r="C91" i="1"/>
  <c r="C92" i="1"/>
  <c r="C93" i="1"/>
  <c r="C94" i="1"/>
  <c r="C86" i="1"/>
  <c r="B93" i="1"/>
  <c r="B94" i="1"/>
  <c r="B87" i="1"/>
  <c r="B88" i="1"/>
  <c r="B89" i="1"/>
  <c r="B90" i="1"/>
  <c r="B91" i="1"/>
  <c r="B92" i="1"/>
  <c r="G17" i="23" s="1"/>
  <c r="B86" i="1"/>
  <c r="F66" i="1"/>
  <c r="F67" i="1"/>
  <c r="F68" i="1"/>
  <c r="F69" i="1"/>
  <c r="F70" i="1"/>
  <c r="F71" i="1"/>
  <c r="F72" i="1"/>
  <c r="F73" i="1"/>
  <c r="F65" i="1"/>
  <c r="E66" i="1"/>
  <c r="E67" i="1"/>
  <c r="E68" i="1"/>
  <c r="E69" i="1"/>
  <c r="E70" i="1"/>
  <c r="E71" i="1"/>
  <c r="E72" i="1"/>
  <c r="E73" i="1"/>
  <c r="E65" i="1"/>
  <c r="D66" i="1"/>
  <c r="D67" i="1"/>
  <c r="D68" i="1"/>
  <c r="D69" i="1"/>
  <c r="D70" i="1"/>
  <c r="D71" i="1"/>
  <c r="D72" i="1"/>
  <c r="D73" i="1"/>
  <c r="D65" i="1"/>
  <c r="C66" i="1"/>
  <c r="C67" i="1"/>
  <c r="C68" i="1"/>
  <c r="C69" i="1"/>
  <c r="C70" i="1"/>
  <c r="C71" i="1"/>
  <c r="C72" i="1"/>
  <c r="C73" i="1"/>
  <c r="C65" i="1"/>
  <c r="B66" i="1"/>
  <c r="B67" i="1"/>
  <c r="B68" i="1"/>
  <c r="B69" i="1"/>
  <c r="B70" i="1"/>
  <c r="B71" i="1"/>
  <c r="F17" i="23" s="1"/>
  <c r="B72" i="1"/>
  <c r="B73" i="1"/>
  <c r="B65" i="1"/>
  <c r="B45" i="1"/>
  <c r="B46" i="1"/>
  <c r="B47" i="1"/>
  <c r="B48" i="1"/>
  <c r="B49" i="1"/>
  <c r="B50" i="1"/>
  <c r="E17" i="23" s="1"/>
  <c r="B51" i="1"/>
  <c r="B52" i="1"/>
  <c r="B44" i="1"/>
  <c r="F24" i="1"/>
  <c r="F25" i="1"/>
  <c r="F26" i="1"/>
  <c r="F27" i="1"/>
  <c r="F28" i="1"/>
  <c r="F29" i="1"/>
  <c r="F30" i="1"/>
  <c r="F31" i="1"/>
  <c r="F23" i="1"/>
  <c r="E24" i="1"/>
  <c r="E25" i="1"/>
  <c r="E26" i="1"/>
  <c r="E27" i="1"/>
  <c r="E28" i="1"/>
  <c r="E29" i="1"/>
  <c r="E30" i="1"/>
  <c r="E31" i="1"/>
  <c r="E23" i="1"/>
  <c r="D24" i="1"/>
  <c r="D25" i="1"/>
  <c r="D26" i="1"/>
  <c r="D27" i="1"/>
  <c r="D28" i="1"/>
  <c r="D29" i="1"/>
  <c r="D30" i="1"/>
  <c r="D31" i="1"/>
  <c r="D23" i="1"/>
  <c r="C24" i="1"/>
  <c r="C25" i="1"/>
  <c r="C26" i="1"/>
  <c r="C27" i="1"/>
  <c r="C28" i="1"/>
  <c r="C29" i="1"/>
  <c r="C30" i="1"/>
  <c r="C31" i="1"/>
  <c r="C23" i="1"/>
  <c r="B31" i="1"/>
  <c r="B26" i="1"/>
  <c r="B27" i="1"/>
  <c r="B28" i="1"/>
  <c r="B29" i="1"/>
  <c r="D17" i="23" s="1"/>
  <c r="B30" i="1"/>
  <c r="B24" i="1"/>
  <c r="B25" i="1"/>
  <c r="B23" i="1"/>
  <c r="H93" i="1" l="1"/>
  <c r="G28" i="1"/>
  <c r="G91" i="1"/>
  <c r="G90" i="1"/>
  <c r="H94" i="1"/>
  <c r="H91" i="1"/>
  <c r="H89" i="1"/>
  <c r="H31" i="1"/>
  <c r="G94" i="1"/>
  <c r="C17" i="23"/>
  <c r="H71" i="1"/>
  <c r="G92" i="1"/>
  <c r="H70" i="1"/>
  <c r="H29" i="1"/>
  <c r="G89" i="1"/>
  <c r="H27" i="1"/>
  <c r="H67" i="1"/>
  <c r="G88" i="1"/>
  <c r="H30" i="1"/>
  <c r="G30" i="1"/>
  <c r="H92" i="1"/>
  <c r="G93" i="1"/>
  <c r="H68" i="1"/>
  <c r="H26" i="1"/>
  <c r="H24" i="1"/>
  <c r="H66" i="1"/>
  <c r="G87" i="1"/>
  <c r="H25" i="1"/>
  <c r="G73" i="1"/>
  <c r="G72" i="1"/>
  <c r="G29" i="1"/>
  <c r="G71" i="1"/>
  <c r="G70" i="1"/>
  <c r="G69" i="1"/>
  <c r="H90" i="1"/>
  <c r="G26" i="1"/>
  <c r="H28" i="1"/>
  <c r="G27" i="1"/>
  <c r="G68" i="1"/>
  <c r="G67" i="1"/>
  <c r="H88" i="1"/>
  <c r="H69" i="1"/>
  <c r="G31" i="1"/>
  <c r="G25" i="1"/>
  <c r="G24" i="1"/>
  <c r="G66" i="1"/>
  <c r="H87" i="1"/>
  <c r="H73" i="1"/>
  <c r="H72" i="1"/>
  <c r="B32" i="1"/>
  <c r="D13" i="23" s="1"/>
  <c r="F95" i="1"/>
  <c r="E95" i="1"/>
  <c r="G11" i="23" s="1"/>
  <c r="B95" i="1"/>
  <c r="G13" i="23" s="1"/>
  <c r="G86" i="1"/>
  <c r="H86" i="1"/>
  <c r="F74" i="1"/>
  <c r="E74" i="1"/>
  <c r="F11" i="23" s="1"/>
  <c r="B74" i="1"/>
  <c r="F13" i="23" s="1"/>
  <c r="H65" i="1"/>
  <c r="G65" i="1"/>
  <c r="B53" i="1"/>
  <c r="E13" i="23" s="1"/>
  <c r="C95" i="1"/>
  <c r="G10" i="23" s="1"/>
  <c r="D95" i="1"/>
  <c r="C74" i="1"/>
  <c r="F10" i="23" s="1"/>
  <c r="D74" i="1"/>
  <c r="F32" i="1"/>
  <c r="E32" i="1"/>
  <c r="D11" i="23" s="1"/>
  <c r="G23" i="1"/>
  <c r="H23" i="1"/>
  <c r="C32" i="1"/>
  <c r="D10" i="23" s="1"/>
  <c r="D32" i="1"/>
  <c r="C13" i="23" l="1"/>
  <c r="B99" i="1"/>
  <c r="G3" i="23" s="1"/>
  <c r="B77" i="1"/>
  <c r="F3" i="23" s="1"/>
  <c r="B57" i="1"/>
  <c r="E3" i="23" s="1"/>
  <c r="B35" i="1"/>
  <c r="D3" i="23" s="1"/>
  <c r="C58" i="1"/>
  <c r="H74" i="1"/>
  <c r="H32" i="1"/>
  <c r="H95" i="1"/>
  <c r="G95" i="1"/>
  <c r="G74" i="1"/>
  <c r="G32" i="1"/>
  <c r="C60" i="1" l="1"/>
  <c r="C80" i="1"/>
  <c r="C79" i="1"/>
  <c r="C78" i="1"/>
  <c r="C59" i="1"/>
  <c r="C3" i="23"/>
  <c r="C100" i="1"/>
  <c r="C102" i="1"/>
  <c r="C101" i="1"/>
  <c r="C38" i="1"/>
  <c r="C37" i="1"/>
  <c r="C36" i="1"/>
  <c r="E51" i="1" l="1"/>
  <c r="F49" i="1"/>
  <c r="E48" i="1"/>
  <c r="E49" i="1"/>
  <c r="E52" i="1"/>
  <c r="F48" i="1"/>
  <c r="E44" i="1"/>
  <c r="F51" i="1"/>
  <c r="F45" i="1"/>
  <c r="F46" i="1"/>
  <c r="F47" i="1"/>
  <c r="F50" i="1"/>
  <c r="F52" i="1"/>
  <c r="E50" i="1"/>
  <c r="F44" i="1"/>
  <c r="E45" i="1"/>
  <c r="E46" i="1"/>
  <c r="E47" i="1"/>
  <c r="F53" i="1" l="1"/>
  <c r="E53" i="1"/>
  <c r="E11" i="23" s="1"/>
  <c r="C11" i="23" s="1"/>
  <c r="C51" i="1"/>
  <c r="G51" i="1" s="1"/>
  <c r="C50" i="1"/>
  <c r="G50" i="1" s="1"/>
  <c r="C52" i="1"/>
  <c r="G52" i="1" s="1"/>
  <c r="D49" i="1"/>
  <c r="H49" i="1" s="1"/>
  <c r="D50" i="1"/>
  <c r="H50" i="1" s="1"/>
  <c r="D51" i="1"/>
  <c r="H51" i="1" s="1"/>
  <c r="C49" i="1"/>
  <c r="G49" i="1" s="1"/>
  <c r="C44" i="1"/>
  <c r="D48" i="1"/>
  <c r="H48" i="1" s="1"/>
  <c r="D45" i="1"/>
  <c r="H45" i="1" s="1"/>
  <c r="D46" i="1"/>
  <c r="H46" i="1" s="1"/>
  <c r="D47" i="1"/>
  <c r="H47" i="1" s="1"/>
  <c r="D52" i="1"/>
  <c r="H52" i="1" s="1"/>
  <c r="C45" i="1"/>
  <c r="G45" i="1" s="1"/>
  <c r="C47" i="1"/>
  <c r="G47" i="1" s="1"/>
  <c r="D44" i="1"/>
  <c r="C46" i="1"/>
  <c r="G46" i="1" s="1"/>
  <c r="C48" i="1"/>
  <c r="G48" i="1" s="1"/>
  <c r="F13" i="1"/>
  <c r="E13" i="1"/>
  <c r="D13" i="1"/>
  <c r="C13" i="1"/>
  <c r="B13" i="1"/>
  <c r="F12" i="1"/>
  <c r="E12" i="1"/>
  <c r="D12" i="1"/>
  <c r="C12" i="1"/>
  <c r="B12" i="1"/>
  <c r="F11" i="1"/>
  <c r="E11" i="1"/>
  <c r="D11" i="1"/>
  <c r="C11" i="1"/>
  <c r="B11" i="1"/>
  <c r="F10" i="1"/>
  <c r="E10" i="1"/>
  <c r="D10" i="1"/>
  <c r="C10" i="1"/>
  <c r="G10" i="1" s="1"/>
  <c r="B10" i="1"/>
  <c r="F9" i="1"/>
  <c r="E9" i="1"/>
  <c r="D9" i="1"/>
  <c r="C9" i="1"/>
  <c r="B9" i="1"/>
  <c r="F8" i="1"/>
  <c r="E8" i="1"/>
  <c r="D8" i="1"/>
  <c r="C8" i="1"/>
  <c r="B8" i="1"/>
  <c r="F7" i="1"/>
  <c r="E7" i="1"/>
  <c r="D7" i="1"/>
  <c r="C7" i="1"/>
  <c r="B7" i="1"/>
  <c r="F6" i="1"/>
  <c r="E6" i="1"/>
  <c r="D6" i="1"/>
  <c r="C6" i="1"/>
  <c r="B6" i="1"/>
  <c r="F5" i="1"/>
  <c r="E5" i="1"/>
  <c r="D5" i="1"/>
  <c r="C5" i="1"/>
  <c r="B5" i="1"/>
  <c r="G9" i="1" l="1"/>
  <c r="G7" i="1"/>
  <c r="H6" i="1"/>
  <c r="G6" i="1"/>
  <c r="H7" i="1"/>
  <c r="G11" i="1"/>
  <c r="G8" i="1"/>
  <c r="H11" i="1"/>
  <c r="H8" i="1"/>
  <c r="H9" i="1"/>
  <c r="H10" i="1"/>
  <c r="G44" i="1"/>
  <c r="C53" i="1"/>
  <c r="E10" i="23" s="1"/>
  <c r="C10" i="23" s="1"/>
  <c r="H44" i="1"/>
  <c r="D53" i="1"/>
  <c r="H53" i="1" s="1"/>
  <c r="G12" i="1"/>
  <c r="D14" i="1"/>
  <c r="G13" i="1"/>
  <c r="H13" i="1"/>
  <c r="B14" i="1"/>
  <c r="C14" i="1"/>
  <c r="H12" i="1"/>
  <c r="F14" i="1"/>
  <c r="E14" i="1"/>
  <c r="G5" i="1"/>
  <c r="H5" i="1"/>
  <c r="G53" i="1" l="1"/>
  <c r="H14" i="1"/>
  <c r="G14" i="1"/>
  <c r="N2" i="10"/>
  <c r="M2"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tc={4602F823-7403-4C22-9C94-2F17A6FDCC2B}</author>
    <author>tc={D789C354-5CBE-4AAE-8BD2-6665EF6E18E7}</author>
  </authors>
  <commentList>
    <comment ref="M105" authorId="0" shapeId="0" xr:uid="{4602F823-7403-4C22-9C94-2F17A6FDCC2B}">
      <text>
        <t>[Threaded comment]
Your version of Excel allows you to read this threaded comment; however, any edits to it will get removed if the file is opened in a newer version of Excel. Learn more: https://go.microsoft.com/fwlink/?linkid=870924
Comment:
    Should be hours</t>
      </text>
    </comment>
    <comment ref="I254" authorId="1" shapeId="0" xr:uid="{D789C354-5CBE-4AAE-8BD2-6665EF6E18E7}">
      <text>
        <t xml:space="preserve">[Threaded comment]
Your version of Excel allows you to read this threaded comment; however, any edits to it will get removed if the file is opened in a newer version of Excel. Learn more: https://go.microsoft.com/fwlink/?linkid=870924
Comment:
    Why was there an extension applied </t>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E3BD2635-0079-42C2-81AA-64AD2E1DDD5A}" keepAlive="1" name="Query - Query1" description="Connection to the 'Query1' query in the workbook." type="5" refreshedVersion="6" background="1" saveData="1">
    <dbPr connection="Provider=Microsoft.Mashup.OleDb.1;Data Source=$Workbook$;Location=Query1;Extended Properties=&quot;&quot;" command="SELECT * FROM [Query1]"/>
  </connection>
</connections>
</file>

<file path=xl/sharedStrings.xml><?xml version="1.0" encoding="utf-8"?>
<sst xmlns="http://schemas.openxmlformats.org/spreadsheetml/2006/main" count="666" uniqueCount="409">
  <si>
    <t>Total</t>
  </si>
  <si>
    <t>Number of Cases Closed</t>
  </si>
  <si>
    <t>Medicaid ID</t>
  </si>
  <si>
    <t>Member</t>
  </si>
  <si>
    <t>First Name</t>
  </si>
  <si>
    <t>Last Name</t>
  </si>
  <si>
    <t>Determination</t>
  </si>
  <si>
    <t>Data Field</t>
  </si>
  <si>
    <t>PIHP</t>
  </si>
  <si>
    <t>R4 SWMBH</t>
  </si>
  <si>
    <t>R6 CMHPSM</t>
  </si>
  <si>
    <t>R10 PIHP</t>
  </si>
  <si>
    <t>Q1</t>
  </si>
  <si>
    <t>Q2</t>
  </si>
  <si>
    <t>Q3</t>
  </si>
  <si>
    <t>Q4</t>
  </si>
  <si>
    <t>Instructions</t>
  </si>
  <si>
    <t>Mandatory</t>
  </si>
  <si>
    <t>R2 NMRE</t>
  </si>
  <si>
    <t>R3 LRE</t>
  </si>
  <si>
    <t>R5 MSHN</t>
  </si>
  <si>
    <t>R7 DWIHN</t>
  </si>
  <si>
    <t>R8 OCHN</t>
  </si>
  <si>
    <t>R9 MCCMH</t>
  </si>
  <si>
    <t>Actual name of SUD Provider is not required at this time.</t>
  </si>
  <si>
    <t>Notes/Explanation</t>
  </si>
  <si>
    <t>Due Date</t>
  </si>
  <si>
    <t>Data Field Options (* entries must match EXACTLY)</t>
  </si>
  <si>
    <t>Reporting Quarter*</t>
  </si>
  <si>
    <t>PIHP*</t>
  </si>
  <si>
    <t>Responsible Entity*</t>
  </si>
  <si>
    <t>Determination*</t>
  </si>
  <si>
    <t>Members Served</t>
  </si>
  <si>
    <t>Enter number of members served</t>
  </si>
  <si>
    <t>Enter member Medicaid ID</t>
  </si>
  <si>
    <t>CEI CMH</t>
  </si>
  <si>
    <t>Enter first name of member</t>
  </si>
  <si>
    <t>Enter last name of member</t>
  </si>
  <si>
    <t>R1 NORTHCARE</t>
  </si>
  <si>
    <t>PATHWAYS CMH</t>
  </si>
  <si>
    <t>COPPER CMH</t>
  </si>
  <si>
    <t>HIAWATHA CMH</t>
  </si>
  <si>
    <t>NORTHPOINTE CMH</t>
  </si>
  <si>
    <t>GOGEBIC CMH</t>
  </si>
  <si>
    <t>AUSABLE CMH</t>
  </si>
  <si>
    <t>CENTRA WELLNESS CMH</t>
  </si>
  <si>
    <t>NORTH COUNTRY CMH</t>
  </si>
  <si>
    <t>NORTHERN LAKES CMH</t>
  </si>
  <si>
    <t>NORTHEAST CMH</t>
  </si>
  <si>
    <t>ALLEGAN CMH</t>
  </si>
  <si>
    <t>HEALTHWEST CMH</t>
  </si>
  <si>
    <t>NETWORK 180 CMH</t>
  </si>
  <si>
    <t>OTTAWA CMH</t>
  </si>
  <si>
    <t>WEST MI CMH</t>
  </si>
  <si>
    <t>BARRY CMH</t>
  </si>
  <si>
    <t>BERRIEN CMH</t>
  </si>
  <si>
    <t>KALAMAZOO CMH</t>
  </si>
  <si>
    <t>PINES CMH</t>
  </si>
  <si>
    <t>ST. JOSEPH CMH</t>
  </si>
  <si>
    <t>SUMMIT POINTE CMH</t>
  </si>
  <si>
    <t>VAN BUREN CMH</t>
  </si>
  <si>
    <t>WOODLANDS CMH</t>
  </si>
  <si>
    <t>BAY-ARENAC CMH</t>
  </si>
  <si>
    <t>CENTRAL MI CMH</t>
  </si>
  <si>
    <t>GRATIOT CMH</t>
  </si>
  <si>
    <t>HURON CMH</t>
  </si>
  <si>
    <t>IONIA CMH</t>
  </si>
  <si>
    <t>LIFEWAYS CMH</t>
  </si>
  <si>
    <t>MONTCALM CMH</t>
  </si>
  <si>
    <t>NEWAYGO CMH</t>
  </si>
  <si>
    <t>SAGINAW CMH</t>
  </si>
  <si>
    <t>SHIAWASSEE CMH</t>
  </si>
  <si>
    <t>TUSCOLA CMH</t>
  </si>
  <si>
    <t>WASHTENAW CMH</t>
  </si>
  <si>
    <t>LENAWEE CMH</t>
  </si>
  <si>
    <t>LIVINGSTON CMH</t>
  </si>
  <si>
    <t>MONROE CMH</t>
  </si>
  <si>
    <t>DETROIT-WAYNE CMH</t>
  </si>
  <si>
    <t>OAKLAND CMH</t>
  </si>
  <si>
    <t>MACOMB CMH</t>
  </si>
  <si>
    <t>GENESEE CMH</t>
  </si>
  <si>
    <t>LAPEER CMH</t>
  </si>
  <si>
    <t>SANILAC CMH</t>
  </si>
  <si>
    <t>ST. CLAIR CMH</t>
  </si>
  <si>
    <t>SUD PROVIDER</t>
  </si>
  <si>
    <t>Description of Service</t>
  </si>
  <si>
    <t>MEMBER</t>
  </si>
  <si>
    <t>PROVIDER</t>
  </si>
  <si>
    <t>STANDARD</t>
  </si>
  <si>
    <t>EXPEDITED</t>
  </si>
  <si>
    <t>DESCRIPTION OF SERVICE</t>
  </si>
  <si>
    <t>YES</t>
  </si>
  <si>
    <t>NO</t>
  </si>
  <si>
    <t>DATE/TIME OF RECEIPT</t>
  </si>
  <si>
    <t>Requesting Individual*</t>
  </si>
  <si>
    <t>Timeframe of Case*</t>
  </si>
  <si>
    <t>X/X/XX 0:00 AM/PM</t>
  </si>
  <si>
    <t>RESPONSIBLE ENTITY</t>
  </si>
  <si>
    <t>REPORTING QUARTER</t>
  </si>
  <si>
    <t>FIRST NAME</t>
  </si>
  <si>
    <t>LAST NAME</t>
  </si>
  <si>
    <t>MEDICAID ID</t>
  </si>
  <si>
    <t>INDIVIDUAL</t>
  </si>
  <si>
    <t xml:space="preserve">Extension Applied </t>
  </si>
  <si>
    <t>TYPE OF CASE</t>
  </si>
  <si>
    <t>EXTENSION APPLIED</t>
  </si>
  <si>
    <t>NUMBER OF DAYS/HOURS</t>
  </si>
  <si>
    <t>DETERMINATION</t>
  </si>
  <si>
    <t>TIMEFRAME REQUIREMENT MET</t>
  </si>
  <si>
    <t>DATE/TIME OF NOTICE</t>
  </si>
  <si>
    <t>Timeframe Requirement Met</t>
  </si>
  <si>
    <t>UPHELD</t>
  </si>
  <si>
    <t>OVERTURNED</t>
  </si>
  <si>
    <t>PARTIALLY UPHELD/OVERTURNED</t>
  </si>
  <si>
    <t>Timeframe*</t>
  </si>
  <si>
    <t xml:space="preserve">Date the Responsible Entity mailed written appeal resolution notice to the member, legal guardian, authorized representative, etc. </t>
  </si>
  <si>
    <t>Reason for Adverse Decision</t>
  </si>
  <si>
    <t>MEDICAL NECESSITY CRITERIA NOT MET</t>
  </si>
  <si>
    <t>CLINICAL DOCUMENTATION NOT RECEIVED</t>
  </si>
  <si>
    <t>MEMBER NOT ELIGIBLE FOR SERVICES</t>
  </si>
  <si>
    <t>MEMBER NON-COMPLIANT WITH TREATMENT/SERVICE PLAN</t>
  </si>
  <si>
    <t>OTHER</t>
  </si>
  <si>
    <t>Reason for Adverse Decision on Appeal</t>
  </si>
  <si>
    <t>Appeals</t>
  </si>
  <si>
    <t>Appeals Upheld</t>
  </si>
  <si>
    <t>Appeals Overturned</t>
  </si>
  <si>
    <t>Appeals Partially Upheld/Overturned</t>
  </si>
  <si>
    <t>Count</t>
  </si>
  <si>
    <t>Percentage</t>
  </si>
  <si>
    <t>REASON FOR ADVERSE DECISION</t>
  </si>
  <si>
    <t>TREATMENT/SERVICE PLAN GOALS MET</t>
  </si>
  <si>
    <t>FAILURE OF THE PIHP/CMHSP/SUD PROVIDER TO RENDER A DECISION TIMELY</t>
  </si>
  <si>
    <t>NOT A PIHP-COVERED BENEFIT</t>
  </si>
  <si>
    <t>Member Appeals Reporting Template</t>
  </si>
  <si>
    <t>X.X</t>
  </si>
  <si>
    <t>YES or NO will auto-populate.</t>
  </si>
  <si>
    <t>SERVICE DESCRIPTION</t>
  </si>
  <si>
    <t>ABA ADAPTIVE BEHAVIOR TREATMENT</t>
  </si>
  <si>
    <t>ABA ADAPTIVE BEHAVIOR TREATMENT SOCIAL SKILLS GROUP</t>
  </si>
  <si>
    <t>ABA ADAPTIVE TREATMENT</t>
  </si>
  <si>
    <t>ABA BEHAVIOR IDENTIFICATION ASSESSMENT</t>
  </si>
  <si>
    <t>ABA BEHAVIORAL FOLLOW-UP ASSESSMENT</t>
  </si>
  <si>
    <t>ABA CLINICAL OBSERVATION AND DIRECTION OF ADAPTIVE BEHAVIOR TREATMENT</t>
  </si>
  <si>
    <t>ABA EXPOSURE ADAPTIVE BEHAVIOR TREATMENT</t>
  </si>
  <si>
    <t>ABA FAMILY BEHAVIOR TREATMENT GUIDANCE</t>
  </si>
  <si>
    <t>ABA GROUP ADAPTIVE BEHAVIOR TREATMENT</t>
  </si>
  <si>
    <t>ASSERTIVE COMMUNITY TREATMENT (ACT)</t>
  </si>
  <si>
    <t>ASSESSMENT</t>
  </si>
  <si>
    <t>ASSESSMENT FOR AUTISM</t>
  </si>
  <si>
    <t>ASSESSMENT OR HEALTH SERVICES</t>
  </si>
  <si>
    <t>ASSESSMENTS-TESTING</t>
  </si>
  <si>
    <t>ALL SERVICES</t>
  </si>
  <si>
    <t>BEHAVIOR TREATMENT PLAN REVIEW</t>
  </si>
  <si>
    <t>CLUBHOUSE PSYCHOSOCIAL REHABILITATION PROGRAMS</t>
  </si>
  <si>
    <t>COMMUNITY LIVING SUPPORTS</t>
  </si>
  <si>
    <t>COMMUNITY LIVING SUPPORTS IN INDEPENDENT LIVING/OWN HOME</t>
  </si>
  <si>
    <t>COMMUNITY LIVING SUPPORTS/RESPITE CARE-THERAPEUTIC CAMPING</t>
  </si>
  <si>
    <t>CRISIS INTERVENTION</t>
  </si>
  <si>
    <t>CRISIS RESIDENTIAL SERVICES</t>
  </si>
  <si>
    <t>DEVELOPMENT OF COGNITIVE SKILLS</t>
  </si>
  <si>
    <t>ECT ANESTHESIA</t>
  </si>
  <si>
    <t>ECT PHYSICIAN</t>
  </si>
  <si>
    <t>ECT RECOVERY ROOM</t>
  </si>
  <si>
    <t>ELECTROCONVULSIVE THERAPY</t>
  </si>
  <si>
    <t>ENHANCED MEDICAL EQUIPMENT-SUPPLIES</t>
  </si>
  <si>
    <t>ENHANCED PHARMACY</t>
  </si>
  <si>
    <t>ENVIRONMENTAL MODIFICATION</t>
  </si>
  <si>
    <t>FAMILY TRAINING/SUPPORT</t>
  </si>
  <si>
    <t>FISCAL INTERMEDIARY SERVICES</t>
  </si>
  <si>
    <t>GOODS AND SERVICES</t>
  </si>
  <si>
    <t>HEALTH SERVICES</t>
  </si>
  <si>
    <t>HOME-BASED SERVICES</t>
  </si>
  <si>
    <t>HOUSING ASSISTANCE</t>
  </si>
  <si>
    <t>INTENSIVE CRISIS STABILIZATION</t>
  </si>
  <si>
    <t>INTERACTIVE COMPLEXITY</t>
  </si>
  <si>
    <t>LOCAL PSYCHIATRIC HOSPITAL</t>
  </si>
  <si>
    <t>LOCAL PSYCHIATRIC HOSPITAL/ACUTE COMMUNITY</t>
  </si>
  <si>
    <t>LOCAL PSYCHIATRIC HOSPITAL/IMD</t>
  </si>
  <si>
    <t>MEDICATION ADMINISTRATION</t>
  </si>
  <si>
    <t>MEDICATION MANAGEMENT</t>
  </si>
  <si>
    <t>MEDICATION REVIEW</t>
  </si>
  <si>
    <t>MENTAL HEALTH THERAPY</t>
  </si>
  <si>
    <t>MENTAL HEALTH: OUTPATIENT CARE</t>
  </si>
  <si>
    <t>MONITORING ACTIVITIES</t>
  </si>
  <si>
    <t>NURSING FACILITY MENTAL HEALTH MONITORING</t>
  </si>
  <si>
    <t>NURSING FACILITY SERVICES EVALUATION AND MANAGEMENT</t>
  </si>
  <si>
    <t>OCCUPATIONAL OR PHYSICAL THERAPY</t>
  </si>
  <si>
    <t>OUT OF HOME NON-VOCATIONAL HABILITATION</t>
  </si>
  <si>
    <t>OUT OF HOME PREVOCATIONAL SERVICE</t>
  </si>
  <si>
    <t>OUTPATIENT PARTIAL HOSPITALIZATION</t>
  </si>
  <si>
    <t>PEER DIRECTED AND OPERATED SUPPORT SERVICES</t>
  </si>
  <si>
    <t>PEER MENTOR SERVICES</t>
  </si>
  <si>
    <t>PERSONAL CARE</t>
  </si>
  <si>
    <t>PERSONAL EMERGENCY RESPONSE SYSTEM (PERS)</t>
  </si>
  <si>
    <t>PHYSICIAN SERVICES</t>
  </si>
  <si>
    <t>PREVENTION SERVICES-DIRECT MODEL</t>
  </si>
  <si>
    <t>PRIVATE DUTY NURSING</t>
  </si>
  <si>
    <t>PSYCHIATRIC EVALUATION AND MEDICAID MANAGEMENT</t>
  </si>
  <si>
    <t>PSYCHOTHERAPY FOR CRISIS</t>
  </si>
  <si>
    <t>RESPITE CARE</t>
  </si>
  <si>
    <t>SKILL-BUILDING</t>
  </si>
  <si>
    <t>SPEECH &amp; LANGUAGE THERAPY</t>
  </si>
  <si>
    <t>SUPPORT INTENSITY SCALE (SIS) FACE-TO-FACE ASSESSMENT</t>
  </si>
  <si>
    <t>SUPPORTED EMPLOYMENT SERVICES</t>
  </si>
  <si>
    <t>SUPPORTS COORDINATION</t>
  </si>
  <si>
    <t>TARGETED CASE MANAGEMENT</t>
  </si>
  <si>
    <t>TELEMEDICINE FACILITY FEE</t>
  </si>
  <si>
    <t>THERAPY-FAMILY THERAPY</t>
  </si>
  <si>
    <t>THERAPY-GROUP THERAPY</t>
  </si>
  <si>
    <t>TRANSPORTATION</t>
  </si>
  <si>
    <t>TREATMENT PLANNING</t>
  </si>
  <si>
    <t>WRAPAROUND SERVICES</t>
  </si>
  <si>
    <t>SUBSTANCE ABUSE: OUTPATIENT</t>
  </si>
  <si>
    <t>SUBSTANCE ABUSE: SUBACUTE DETOXIFICATION</t>
  </si>
  <si>
    <t>SUBSTANCE ABUSE: DRUG SCREEN FOR METHADONE CLIENTS</t>
  </si>
  <si>
    <t>SUBSTANCE ABUSE: INTERACTIVE COMPLEXITY</t>
  </si>
  <si>
    <t>SUBSTANCE ABUSE: ASSESSMENT</t>
  </si>
  <si>
    <t>SUBSTANCE ABUSE: OUTPATIENT CARE</t>
  </si>
  <si>
    <t>SUBSTANCE ABUSE: PSYCHOTHERAPY</t>
  </si>
  <si>
    <t>SUBSTANCE ABUSE: OUTPATIENT TREATMENT</t>
  </si>
  <si>
    <t>SUBSTANCE ABUSE: NEW PATIENT EVALUATION AND MANAGEMENT</t>
  </si>
  <si>
    <t>SUBSTANCE ABUSE: PHYSICIAN EVALUATION/EXAM UNDER METHADONE</t>
  </si>
  <si>
    <t>SUBSTANCE ABUSE: ESTABLISHED PATIENT EVALUATION AND MANAGEMENT</t>
  </si>
  <si>
    <t>SUBSTANCE ABUSE: RECOVERY SUPPORT SERVICES</t>
  </si>
  <si>
    <t>SUBSTANCE ABUSE: INDIVIDUAL ASSESSMENT</t>
  </si>
  <si>
    <t>SUBSTANCE ABUSE: LABORATORY TESTS</t>
  </si>
  <si>
    <t>SUBSTANCE ABUSE: SUB-ACUTE DETOXIFICATION</t>
  </si>
  <si>
    <t>SUBSTANCE ABUSE: RESIDENTIAL SERVICES</t>
  </si>
  <si>
    <t>SUBSTANCE ABUSE: METHADONE</t>
  </si>
  <si>
    <t>SUBSTANCE ABUSE: EARLY INTERVENTION</t>
  </si>
  <si>
    <t>SUBSTANCE ABUSE: PEER DIRECTED AND OPERATED SUPPORT SERVICES</t>
  </si>
  <si>
    <t>SUBSTANCE ABUSE: PHARMALOGICAL SUPPORT-SUBOXONE</t>
  </si>
  <si>
    <t>SUBSTANCE ABUSE: PEER SERVICES</t>
  </si>
  <si>
    <t>SUBSTANCE ABUSE: INDIVIDUAL TREATMENT</t>
  </si>
  <si>
    <t>SUBSTANCE ABUSE: CRISIS INTERVENTION</t>
  </si>
  <si>
    <t>SUBSTANCE ABUSE: OUTPATIENT: DIDACTICS</t>
  </si>
  <si>
    <t>SUBSTANCE ABUSE: TELEMEDICINE</t>
  </si>
  <si>
    <t>SUBSTANCE ABUSE: TREATMENT PLANNING</t>
  </si>
  <si>
    <t>SUBSTANCE ABUSE: RECOVERY SUPPORTS</t>
  </si>
  <si>
    <t>Refer to the Service Description worksheet. The Service Description is not intended to be an all-inclusive list and services can be entered manually. For prior authorizations, enter each denied service on separate rows. For eligibility appeals, enter ALL SERVICES.</t>
  </si>
  <si>
    <t>"NOT APPLICABLE" should only be used for appeals that were fully overturned.</t>
  </si>
  <si>
    <t xml:space="preserve">Number of Days </t>
  </si>
  <si>
    <t>NOT APPLICABLE</t>
  </si>
  <si>
    <t>Receive LTSS Services
Yes/No</t>
  </si>
  <si>
    <t>LTSS Members</t>
  </si>
  <si>
    <t>Yes or No</t>
  </si>
  <si>
    <t>Number of Standard Decisions</t>
  </si>
  <si>
    <t xml:space="preserve"> Timely</t>
  </si>
  <si>
    <t xml:space="preserve"> Untimely</t>
  </si>
  <si>
    <t xml:space="preserve">Number of Expedited Decisions Made </t>
  </si>
  <si>
    <t>Percent-All Cases</t>
  </si>
  <si>
    <t>Number of appeals due to the following reasons resolved during the reporting period: (The seven reasons for an appeal are mutually exclusive. Each appeal has one reason, and questions D1.IV.6a-g should sum to D1.IV.1)</t>
  </si>
  <si>
    <t>Resolved appeals related to general inpatient services</t>
  </si>
  <si>
    <t>Resolved appeals related to general outpatient services</t>
  </si>
  <si>
    <t>Resolved appeals related to covered outpatient prescription drugs</t>
  </si>
  <si>
    <t>Resolved appeals related to dental services</t>
  </si>
  <si>
    <t xml:space="preserve">Cumulative Members Served </t>
  </si>
  <si>
    <t>Non Mandatory</t>
  </si>
  <si>
    <t>Member whose service is being appealed. Member must be eligible for Medicaid services under the Managed Care Specialty Supports and Services contract(i.e., members enrolled in other lines of business [such as MI Health Link, and fee-for-service] must be excluded). Include only appeals the PIHP/CMHSP/CCBHC/SUD Providers are responsible for rendering the appeal decision. (DO NOT include external appeals, State fair hearings, dismissals, etc.).</t>
  </si>
  <si>
    <t>Standard appeal request must be processed within 30 calendar days.</t>
  </si>
  <si>
    <t>Expedited appeal request must be processed within 72 hours.  The date and time is required fields for expedited appeals.</t>
  </si>
  <si>
    <r>
      <t>The number of days in which the Responsible Entity processed and closed the appeal request</t>
    </r>
    <r>
      <rPr>
        <sz val="11"/>
        <color rgb="FFFF0000"/>
        <rFont val="Calibri"/>
        <family val="2"/>
        <scheme val="minor"/>
      </rPr>
      <t xml:space="preserve">. </t>
    </r>
    <r>
      <rPr>
        <sz val="11"/>
        <rFont val="Calibri"/>
        <family val="2"/>
        <scheme val="minor"/>
      </rPr>
      <t>Date/Time of Notice minus Date/Time of Receipt. For example, Date/Time of Notice of 01/20/21 08:00 AM minus Date/Time of Receipt of 01/15/21 12:00 PM equals 4.8 days. Field will auto-populate with the Number of Days to the nearest tenth decimal place. If field does not auto-populate (e.g., formula overwritten or removed), re-enter formula accordingly.</t>
    </r>
  </si>
  <si>
    <t>The decision that was made on the appeal request and the reason for the decision and the reason why the Responsible Entity made the decision on the appeal request. Refer to Reason for Decision list below. It refers to the over-arching reason for the decision and not the clinical member-specific rationale for the decision.</t>
  </si>
  <si>
    <t>MHP responsible for the service, Service is not covered by Medicaid</t>
  </si>
  <si>
    <t>Specify "Other"  Example Other- xxxxxx</t>
  </si>
  <si>
    <t>An LTSS user is an enrollee who received at least one LTSS service at any point during the reporting year (regardless of whether the enrollee was actively receiving LTSS at the time that the appeal was filed).</t>
  </si>
  <si>
    <t xml:space="preserve">MCPAR Reference </t>
  </si>
  <si>
    <t>*Resolved appeals related to payment denial</t>
  </si>
  <si>
    <t>*Resolved appeals related to plan denial of an enrollee's right to request out-of-network care</t>
  </si>
  <si>
    <t>*Resolved appeals related to denial of an enrollee's request to dispute financial liability</t>
  </si>
  <si>
    <t>NA</t>
  </si>
  <si>
    <t xml:space="preserve">For each quarterly submission, enter the total number of cumulative unduplicated Medicaid members served by the PIHP from the start of the SFY up until the end of each reporting quarter. Year end cunulative total will be the same as Q4. </t>
  </si>
  <si>
    <t>NA-Obtained by MDHHS through the CIRS</t>
  </si>
  <si>
    <t>Number of appeals resolved during the reporting period related to the following services: (A single appeal may be related to multiple service types and may therefore be counted in multiple categories below)
(A single appeal may be related to multiple service types and may therefore be counted in multiple categories below.)</t>
  </si>
  <si>
    <t>*Resolved appeals related to service timeliness</t>
  </si>
  <si>
    <t>*Resolved appeals related to inpatient behavioral health services</t>
  </si>
  <si>
    <t xml:space="preserve">*Resolved appeals related to other service types </t>
  </si>
  <si>
    <t>*Resolved appeals related to durable medical equipment (DME) &amp; supplies</t>
  </si>
  <si>
    <t>*Resolved appeals related to home health / hospice</t>
  </si>
  <si>
    <t>*Resolved appeals related to emergency services / emergency department</t>
  </si>
  <si>
    <t>*Resolved appeals related to therapies</t>
  </si>
  <si>
    <t>*Resolved appeals related to outpatient behavioral health services</t>
  </si>
  <si>
    <t>*Resolved appeals related to long-term services and supports (LTSS)</t>
  </si>
  <si>
    <t>Resolved appeals related to non-emergency medical transportation (NEMT)</t>
  </si>
  <si>
    <t>FY26 YTD (10/1/2025 through xx/xx/xxxx)</t>
  </si>
  <si>
    <t>FY26 YTD</t>
  </si>
  <si>
    <t>FY26Q1</t>
  </si>
  <si>
    <t>FY26Q2</t>
  </si>
  <si>
    <t>FY26Q3</t>
  </si>
  <si>
    <t>FY26Q4</t>
  </si>
  <si>
    <t>FY26 Q1</t>
  </si>
  <si>
    <t>FY26 Q2</t>
  </si>
  <si>
    <t>FY26 Q3</t>
  </si>
  <si>
    <t>FY26 Q4</t>
  </si>
  <si>
    <t>For Q4: SFY2026_R3 LRE_Q1_Q2_Q3_Q4_Member Appeals Reporting Template</t>
  </si>
  <si>
    <t>For Q3: SFY2026_R3 LRE_Q1_Q2_Q3_Member Appeals Reporting Template</t>
  </si>
  <si>
    <t>For Q2: SFY2026_R3 LRE_Q1_Q2_Member Appeals Reporting Template</t>
  </si>
  <si>
    <t>For Q1: SFY2026_R3 LRE_Q1_Member Appeals Reporting Template</t>
  </si>
  <si>
    <t>Summary and Scope of the Reporting</t>
  </si>
  <si>
    <t>SUMMARY OF IMPROVEMENT EFFORT 
(IF COLUMN N = NO)</t>
  </si>
  <si>
    <t>REASON FOR UNTIMELINESS 
(IF COLUMN N = NO)</t>
  </si>
  <si>
    <t>SUMMARY OF IMPROVEMENT EFFORT (IF COLUMN N = NO)</t>
  </si>
  <si>
    <t>REASON FOR UNTIMELINESS  
(IF COLUMN N = NO)</t>
  </si>
  <si>
    <t>MDHHS RESPONSE/NOTES</t>
  </si>
  <si>
    <t>PIHP RESPONSE/NOTES</t>
  </si>
  <si>
    <t>SUMMARY OF IMPROVEMENT EFFORT  (IF COLUMN N = NO)</t>
  </si>
  <si>
    <t>*Active Appeals</t>
  </si>
  <si>
    <t>*Appeals filed on behalf of LTSS users</t>
  </si>
  <si>
    <t>MCPAR Report</t>
  </si>
  <si>
    <t>D1.IV.1</t>
  </si>
  <si>
    <t>D1.IV.1a</t>
  </si>
  <si>
    <t>D1.IV.1c</t>
  </si>
  <si>
    <t>D1.IV.1b</t>
  </si>
  <si>
    <t xml:space="preserve">D1.IV.2 </t>
  </si>
  <si>
    <t>D1.IV.3</t>
  </si>
  <si>
    <t>D1.IV.4</t>
  </si>
  <si>
    <t>D1.IV.5a</t>
  </si>
  <si>
    <t>D1.IV.5b</t>
  </si>
  <si>
    <t>D1.IV.6a</t>
  </si>
  <si>
    <t>D1.IV.6b</t>
  </si>
  <si>
    <t>D1.IV.6c</t>
  </si>
  <si>
    <t>D1.IV.6d</t>
  </si>
  <si>
    <t>D1.IV.6g</t>
  </si>
  <si>
    <t>D1.IV.6e</t>
  </si>
  <si>
    <t>D1.IV.6f</t>
  </si>
  <si>
    <t>D1.IV.7a</t>
  </si>
  <si>
    <t>D1.IV.7b</t>
  </si>
  <si>
    <t>D1.IV.7c</t>
  </si>
  <si>
    <t>D1.IV.7d</t>
  </si>
  <si>
    <t>D1.IV.7e</t>
  </si>
  <si>
    <t>D1.IV.7f</t>
  </si>
  <si>
    <t>D1.IV.7g</t>
  </si>
  <si>
    <t>D1.IV.7h</t>
  </si>
  <si>
    <t>D1.IV.7i</t>
  </si>
  <si>
    <t>D1.IV.7o</t>
  </si>
  <si>
    <t>D1.IV.7k (New)</t>
  </si>
  <si>
    <t>D1.IV.7m (New)</t>
  </si>
  <si>
    <t>D1.IV.7n (New)</t>
  </si>
  <si>
    <t>D1.IV.7l (New)</t>
  </si>
  <si>
    <t>*Appeals Resolved(auto populate)</t>
  </si>
  <si>
    <t>*Appeals Upheld(auto populate)</t>
  </si>
  <si>
    <t>*Appeals Partially Upheld/Overturned (auto populate)</t>
  </si>
  <si>
    <t>*Appeals Overturned (auto populate)</t>
  </si>
  <si>
    <t>*Number of critical incident filed during the reporting period by (or on behalf of) an LTSS user who previously filed an appeal.</t>
  </si>
  <si>
    <t>*Standard appeals for which timely resolution was provided (auto populate)</t>
  </si>
  <si>
    <t>*Expedited appeals for which timely resolution was provided (auto populate)</t>
  </si>
  <si>
    <t xml:space="preserve">*Resolved appeals related to a denial of authorization or limited authorization of a service(auto populate) </t>
  </si>
  <si>
    <t>*Resolved appeals related to lack of timely plan response to an appeal or grievance (auto populate)</t>
  </si>
  <si>
    <t>Resolved appeals related to skilled nursing facility (SNF) services</t>
  </si>
  <si>
    <t>FY Total</t>
  </si>
  <si>
    <t>MCPAR Instructions</t>
  </si>
  <si>
    <t>Total number of appeals resolved during the reporting year. 
An appeal is "resolved" at the plan level when the plan has issued a decision, regardless of whether the decision was wholly or partially favorable or adverse to the beneficiary, and regardless of whether the beneficiary (or the beneficiary's representative) chooses to file a request for a State Fair Hearing or External Medical Review.</t>
  </si>
  <si>
    <t xml:space="preserve">Total number of appeals resolved during the reporting period (D1.IV.1) that were denied (adverse) to the enrollee. </t>
  </si>
  <si>
    <t xml:space="preserve">Total number of appeals (D1.IV.1) resolved during the reporting period in partial favor of the enrollee. </t>
  </si>
  <si>
    <t>Total number of appeals (D1.IV.1) resolved during the reporting period in favor of the enrollee.</t>
  </si>
  <si>
    <t>Total number of appeals still pending or in process (not yet resolved) as of the end of the reporting year. This will be obtained from those who have a receipt date during current reporting year and a resolved date during the 1st quaeter submission of the next FY.</t>
  </si>
  <si>
    <t xml:space="preserve">Total number of appeals filed during the reporting year by or on behalf of LTSS users. If not applicable, write "N/A." An LTSS user is an enrollee who received at least one LTSS service at any point during the reporting year (regardless of whether the enrollee was actively receiving LTSS at the time that the appeal was filed). For the purposes of this reporting, it is those who answered a "yes" in the LTSS column R. </t>
  </si>
  <si>
    <t>Total number of standard appeals for which timely resolution was provided by plan within the reporting year. Total number of records with a type of case "standard" and Timeframe Requirement Met "yes"
See 42 CFR §438.408(b)(2) for requirements related to timely resolution of standard appeals.</t>
  </si>
  <si>
    <t>Number of critical incidents filed within the reporting year by (or on behalf of) LTSS users who previously filed appeals in the reporting year. MDHHS will match the individuals with “yes” in the LTSS column with individuals who had an incident reported in the CIRS-CRM</t>
  </si>
  <si>
    <t>Total number of expedited appeals for which timely resolution was provided by plan within the reporting year. Total number of records with a type of case “expedited” and Timeframe Requirement Met “yes”.
See 42 CFR §438.408(b)(3) for requirements related to timely resolution of standard appeals.</t>
  </si>
  <si>
    <t>Total number of appeals resolved by the plan during the reporting year that were related to the plan's denial of authorization for a service not yet rendered or limited authorization of a service. Appeals related to denial of payment for a service already rendered should be counted in indicator D1.IV.6c).(Total number of cases closed, C11)</t>
  </si>
  <si>
    <t>Total number of appeals resolved by the plan during the reporting year that were related to the plan's reduction, suspension, or termination of a previously authorized service. (A previously authorized service is reduced, suspended, or terminated)</t>
  </si>
  <si>
    <t>Total number of appeals resolved by the plan during the reporting year that were related to services that do not fit into one of the categories listed above. If the managed care plan does not cover services other than those in items D1.IV.7a-i paid primarily by Medicaid, enter "N/A". Total number of records where the Description on Appeal is not an Outpatient Behavioral Health Service, LTSS, NEMT. Required-Replaces the MCPAR Reporting</t>
  </si>
  <si>
    <t>(New)Enter the total number of appeals resolved by the plan during the reporting year that were related to speech language pathology services or occupational, physical, or respiratory therapy services. If the managed care plan does not cover this type of service, enter "N/A."</t>
  </si>
  <si>
    <t>(New)Enter the total number of appeals resolved by the plan during the reporting year that were related to emergency services and/or provided in the emergency department. Do not include appeals related to emergency outpatient behavioral health -- those should be included in indicator D1.IV.7d. If the managed care plan does not cover this type of service, enter "N/A."</t>
  </si>
  <si>
    <t>(New)Enter the total number of appeals resolved by the plan during the reporting year that were related to home health and/or hospice. If the managed care plan does not cover this type of service, enter "N/A."</t>
  </si>
  <si>
    <t>(New)Enter the total number of appeals resolved by the plan during the reporting year that were related to DME and/or supplies. If the managed care plan does not cover this type of service, enter "N/A."</t>
  </si>
  <si>
    <t>Total number of appeals resolved by the plan during the reporting year that were related to NEMT. If the managed care plan does not cover NEMT, enter "N/A". Total number of appeals resolved with a service description of "NonEmergency Medical Transportation (NEMT)"Required-Replaces the MCPAR Reporting</t>
  </si>
  <si>
    <t xml:space="preserve">Total number of appeals resolved by the plan during the reporting year that were related to dental services. If the managed care plan does not cover dental services, enter "N/A". </t>
  </si>
  <si>
    <t>Total number of appeals resolved by the plan during the reporting year that were related to institutional LTSS or LTSS provided through home and community-based (HCBS) services, including personal care and self-directed services. (Total number submitted with a “yes” in the LTSS column, and “Upheld, Overturned, Partially Upheld/Overturned “ in the Determination column.)Required-Replaces the MCPAR Reporting</t>
  </si>
  <si>
    <t xml:space="preserve">Total number of appeals resolved by the plan during the reporting year that were related to SNF services. If the managed care plan does not cover skilled nursing services, enter "N/A". </t>
  </si>
  <si>
    <t>Total number of appeals resolved by the plan during the reporting year that were related to outpatient prescription drugs covered by the managed care plan. If the managed care plan does not cover outpatient prescription drugs, enter "N/A". Required-Replaces the MCPAR Reporting</t>
  </si>
  <si>
    <t>Total number of appeals resolved by the plan during the reporting year that were related to outpatient mental health and/or substance use services. If the managed care plan does not cover outpatient behavioral health services, enter "N/A". Required-Replaces the MCPAR Reporting</t>
  </si>
  <si>
    <t>Total number of appeals resolved by the plan during the reporting year that were related to inpatient mental health and/or substance use services. If the managed care plan does not cover inpatient behavioral health services, enter "N/A". Required-Replaces the MCPAR Reporting</t>
  </si>
  <si>
    <t xml:space="preserve">Total number of appeals resolved by the plan during the reporting year that were related to general outpatient care, including diagnostic and laboratory services. Please do not include appeals related to outpatient behavioral health services – those should be included in indicator D1.IV.7d. If the managed care plan does not cover general outpatient services, enter "N/A". </t>
  </si>
  <si>
    <t>Total number of appeals resolved by the plan during the reporting year that were related to general inpatient care, including diagnostic and laboratory services. Do not include appeals related to inpatient behavioral health services – those should be included in indicator D1.IV.7c. If the managed care plan does not cover general inpatient services, enter "N/A".</t>
  </si>
  <si>
    <t>Total number of appeals resolved by the plan during the reporting year that were related to the plan's denial of an enrollee's request to dispute a financial liability. (A request is denied disputing enrollee financial liability, such as co-payments or 
premiums)</t>
  </si>
  <si>
    <t xml:space="preserve">Total number of appeals resolved by the plan during the reporting year that were related to the plan's denial of an enrollee's request to exercise their right, under 42 CFR §438.52(b)(2)(ii), to obtain services outside the network (only applicable to residents of rural areas with only one MCO). (An out-of-network service is denied for a resident of a rural area with only one Managed Care Plan) </t>
  </si>
  <si>
    <t>Total number of appeals resolved by the plan during the reporting year that were related to the plan's failure to act within the timeframes provided at 42 CFR §438.408(b)(1) and (2) regarding the standard resolution of grievances and appeals. Total records in Failure of the PIHP/CMHSP/SUD Provider to Rnder a Decision Timely.</t>
  </si>
  <si>
    <t>Total number of appeals resolved by the plan during the reporting year that were related to the plan's failure to provide services in a timely manner (as defined by the state). (A service is not provided in a timely manner)</t>
  </si>
  <si>
    <t>Naming Conventions for quarterly reporting (example LRE):</t>
  </si>
  <si>
    <t>Total number of appeals resolved by the plan during the reporting year that were related to the plan's denial, in whole or in part, of payment for a service that was already rendered. (Payment is denied in whole or part for a service already rendered)</t>
  </si>
  <si>
    <t xml:space="preserve">PIHP did not apply a 14 day extension and Member did not request an extension. </t>
  </si>
  <si>
    <t xml:space="preserve">Eligibility criteria for SMI, IDD, SED, SUD not met.  </t>
  </si>
  <si>
    <t>AUTHORIZATION DECISION NOT MADE WITHIN REQUIRED TIMEFRAME (42 CFR 438.404(c)(5)).Authorization decision not made within the required timeframe. *A decision is not rendered on a requested service within the established timeframes. (PCE-Delay)</t>
  </si>
  <si>
    <t>Clinical documentation provided does not establish medical necessity,</t>
  </si>
  <si>
    <t>*Required-Replaces the MCPAR Reporting. Optional for individual quarters (Column D-G). Required for FY26YTD (Column C).</t>
  </si>
  <si>
    <t xml:space="preserve">*Resolved appeals related to a reduction, suspension, or termination of a previously authorized service </t>
  </si>
  <si>
    <t>Field will auto-populate with "YES" or "NO". Note, If the date and times are entered without the Type of Case and Extension Applied fields completed, Timeframe Requirement Met will auto-populate with "NO". If field does not auto-populate (e.g., formula overwritten or removed), re-enter formula accordingly. "Yes" means timely resolution was provided by plan within the reporting period. See 42 CFR §438.408(b)(2) for requirements related to timely resolution of standard appeals.</t>
  </si>
  <si>
    <t>Appeal was upheld (MCPAR Report D1.IV.1a new). Upheld=Resolved but denied (adverse) to the enrollee.</t>
  </si>
  <si>
    <t>Appeal was resolved in favor of the enrollee (MCPAR Report D1.IV.1c new). Overturned=Resolved in favor of the enrollee.</t>
  </si>
  <si>
    <t>Appeal was resolved in partial favor of the enrollee (MCPAR Report D1.IV.1b new)</t>
  </si>
  <si>
    <t>Date a practitioner or member (including, legal guardian, authorized representative, etc.) requested an appeal or the date the Responsible Entity received the appeal request, whichever is earlier (e.g., a member requested an appeal with the CMHSP on January 1st, and the CMHSP forwarded the appeal request to the PIHP which is the Responsible Entity on January 2nd. The Date of Receipt is the date the member requested the appeal with the CMHSP (January 1st) and not the date the PIHP received the appeal request from the CMHSP).  If the request was outside of normal business hours that date would be the date of the receipt. If no time is entered, Number of Days will display time as 12:00 AM. This is acceptable for Standard appeals ONLY. Date AND EXACT TIME must be entered for Expedited appeals.</t>
  </si>
  <si>
    <t xml:space="preserve">The individual who requested the service on behalf of the member.  The term "member" includes a member's legal guardian/authorized representative. Actual name of member or provider is not required. If a provider filed the appeal on behalf of the member, written consent must be obtained from the individual or authorized respresentative. </t>
  </si>
  <si>
    <t xml:space="preserve">PIHP applied 14 day extension due to an enrollee request or the PIHP showed that there is need for additional information and how the delay is in the enrollees interest. The following must be completed on all extensions: reasonable efforts to give the enrollee prompt oral notice of the delay; within 2 calendar days  give the enrollee written notice of the reason for the decision to extend the timeframe and inform the enrollee of the right to file a grievance if he or she disagrees with that decsion; resolve the appeal as expeditiously as the enrollees health condition requires and no later than the date the extension expires.  </t>
  </si>
  <si>
    <t>Enter the description/name of the service denied or partially denied that the appeal was submitted for.</t>
  </si>
  <si>
    <t>Type of Case (Request)</t>
  </si>
  <si>
    <t>Date/Time of Receipt of the Request</t>
  </si>
  <si>
    <t>Date/Time of Resolution Notice</t>
  </si>
  <si>
    <t>ONLY INCLUDE APPEALS THAT WERE CLOSED DURING THE REPORTING QUARTER. Closed is defined as the Date/Time of Notice. (i.e., cases included in the reporting template must be based on the Date/Time of Notice; the Date/Time of Receipt may occur prior to the reporting quarter but the Date/Time of Notice must occur during the reporting quarter).  This field is required to allow MDHHS to aggregate and trend data over reporting quarters.</t>
  </si>
  <si>
    <r>
      <t>42 CFR §438.66(b)(2) requires States to have in effect a monitoring system for all managed care programs that address all aspects of the managed care program including appeal and grievance systems. 42 CFR §438.66(c)(2) further requires States to use data collected from its monitoring activities to improvement the performance of its managed care program, including member grievance and appeal logs. 
Specialty Behavioral Health has created a standardized Member Appeal Reporting Template for the PIHPs to complete and submit. The template aligns with requirements according to 42 CFR Subpart F and the MDHHS Appeal and Grievance Resolution Processes Technical Requirements policy which is located on Specialty Behavioral Health’s website.
Each PIHP is required to maintain the ability to collect and report data on member appeals for each data field included on the template, whether it has established automated reporting mechanisms or manual data collection processes. The template must be inclusive of any entity responsible for processing Medicaid beneficiary</t>
    </r>
    <r>
      <rPr>
        <strike/>
        <sz val="11"/>
        <rFont val="Calibri"/>
        <family val="2"/>
        <scheme val="minor"/>
      </rPr>
      <t xml:space="preserve"> </t>
    </r>
    <r>
      <rPr>
        <sz val="11"/>
        <rFont val="Calibri"/>
        <family val="2"/>
        <scheme val="minor"/>
      </rPr>
      <t xml:space="preserve">appeals including but not limited to:
•	Prepaid Inpatient Health Plan (PIHP)
•	Community Mental Health Services Program (CMHSPs)
•	Substance use disorder (SUD) providers
•	Any other provider or organization responsible for processing and resolving member appeals.
</t>
    </r>
  </si>
  <si>
    <t>PARENT SUPPORT PARTNER</t>
  </si>
  <si>
    <t>YOUTH PEER SUPPORT</t>
  </si>
  <si>
    <t>CHILDREN'S RESPITE</t>
  </si>
  <si>
    <t>INTENSIVE HOMEBASED SERVICES</t>
  </si>
  <si>
    <t>INTENSIVE CARE COORDINATION WITH WRAPAROUND</t>
  </si>
  <si>
    <t>INTENSIVE CRISIS STABILIZATION CHILDREN'S MOBILE CRISIS</t>
  </si>
  <si>
    <t xml:space="preserve">The PIHP is responsible for ensuring the document is completed as instructed and required prior to submission to MDHHS. The document will be returned if not completed as required. 
Please notify MDHHS with any potential concerns with the template. 
The PIHP is responsible for completing the Case Details worksheets for each quarter and submit to MDHHS as indicated above. The MCPAR worksheet is to be submitted with the Q4 data. 
For each quarterly submission, include each prior quarterly submissions. For example, Q4 submission will include Q1, Q2, and Q3 submissions. Do not alter the Case Details data submitted for prior quarterly submissions. 
Due to the validations and formulas that have been established within the document, the worksheets are protected. Data validation criteria set up to row 500. Any data entered after row 500 must meet all reporting instructions. The protection on these worksheets allow additional rows to be inserted. If additional rows are needed, Right Click on row 501 and select Insert. New row will include the data validation criteria where applicable.
Do not alter any information within the Instructions, Definitions, or YTD Summary worksheets. 
All data entry must EXACTLY match the data field options as indicated in the Data Field Options column below. Enter all data in 11-point Calibri font in all CAPS. Do not alter format when copying and pasting data. Do not include blank rows between cases.
The YTD Summary worksheet will auto-populate based on the data the PIHP enters into the Case Details worksheets. 
The MCPAR worksheet includes quarterly fields and YTD Annual fields.  The quarterly and YTD fields will auto populate for the data that is available through the quarterly submission.  Completion of the additional data fields on a quarterly basis is optional.  Rows with an * can be included in the Q4 submission (November 15th), however, will be required to be submitted to MDHHS by January 27th.   This replaces the separate request for the annual MCPAR Report.  The workbook can be uploaded in its entirety or the MCPAR tab can be copied to a seprate work book for submission through the DCH File Transfer by Janaury 27th.  
The PIHP is responsible for conducting an internal data quality review to ensure the data reported is consistent with the supporting documentation. 
 </t>
  </si>
  <si>
    <t>Q1 due February 15.
Q2 due May 15.
Q3 due August 15.
Q4 due November 15.
MCPAR due January 27.
If the due date falls on a holiday/weekend, submit by the following business day. 
As the quarterly report contains PHI, ensure it is uploaded to the MDHHS FTP site, and NOT submitted via email.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</si>
</sst>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d/yy\ h:mm\ AM/PM;@"/>
    <numFmt numFmtId="165" formatCode="0.0"/>
  </numFmts>
  <fonts count="18" x14ac:knownFonts="1">
    <font>
      <sz val="11"/>
      <color theme="1"/>
      <name val="Calibri"/>
      <family val="2"/>
      <scheme val="minor"/>
    </font>
    <font>
      <b/>
      <sz val="11"/>
      <color theme="0"/>
      <name val="Calibri"/>
      <family val="2"/>
      <scheme val="minor"/>
    </font>
    <font>
      <b/>
      <sz val="11"/>
      <color theme="1"/>
      <name val="Calibri"/>
      <family val="2"/>
      <scheme val="minor"/>
    </font>
    <font>
      <sz val="11"/>
      <name val="Calibri"/>
      <family val="2"/>
      <scheme val="minor"/>
    </font>
    <font>
      <b/>
      <sz val="11"/>
      <name val="Calibri"/>
      <family val="2"/>
      <scheme val="minor"/>
    </font>
    <font>
      <sz val="11"/>
      <color theme="1"/>
      <name val="Calibri"/>
      <family val="2"/>
      <scheme val="minor"/>
    </font>
    <font>
      <b/>
      <sz val="11"/>
      <color rgb="FFFF0000"/>
      <name val="Calibri"/>
      <family val="2"/>
      <scheme val="minor"/>
    </font>
    <font>
      <sz val="11"/>
      <color rgb="FF000000"/>
      <name val="Calibri"/>
      <family val="2"/>
      <scheme val="minor"/>
    </font>
    <font>
      <sz val="11"/>
      <color rgb="FF000000"/>
      <name val="Calibri"/>
      <family val="2"/>
    </font>
    <font>
      <sz val="11"/>
      <color indexed="8"/>
      <name val="Calibri"/>
      <family val="2"/>
      <scheme val="minor"/>
    </font>
    <font>
      <sz val="11"/>
      <color rgb="FFFF0000"/>
      <name val="Calibri"/>
      <family val="2"/>
      <scheme val="minor"/>
    </font>
    <font>
      <strike/>
      <sz val="11"/>
      <color theme="1"/>
      <name val="Calibri"/>
      <family val="2"/>
      <scheme val="minor"/>
    </font>
    <font>
      <strike/>
      <sz val="11"/>
      <name val="Calibri"/>
      <family val="2"/>
      <scheme val="minor"/>
    </font>
    <font>
      <b/>
      <i/>
      <sz val="11"/>
      <name val="Calibri"/>
      <family val="2"/>
      <scheme val="minor"/>
    </font>
    <font>
      <b/>
      <i/>
      <sz val="11"/>
      <color theme="1"/>
      <name val="Calibri"/>
      <family val="2"/>
      <scheme val="minor"/>
    </font>
    <font>
      <sz val="8"/>
      <name val="Calibri"/>
      <family val="2"/>
      <scheme val="minor"/>
    </font>
    <font>
      <sz val="11"/>
      <color theme="2" tint="-0.499984740745262"/>
      <name val="Calibri"/>
      <family val="2"/>
      <scheme val="minor"/>
    </font>
    <font>
      <sz val="9"/>
      <color theme="1"/>
      <name val="Calibri"/>
      <family val="2"/>
      <scheme val="minor"/>
    </font>
  </fonts>
  <fills count="12">
    <fill>
      <patternFill patternType="none"/>
    </fill>
    <fill>
      <patternFill patternType="gray125"/>
    </fill>
    <fill>
      <patternFill patternType="solid">
        <fgColor rgb="FF44546A"/>
        <bgColor indexed="64"/>
      </patternFill>
    </fill>
    <fill>
      <patternFill patternType="solid">
        <fgColor theme="0"/>
        <bgColor indexed="64"/>
      </patternFill>
    </fill>
    <fill>
      <patternFill patternType="solid">
        <fgColor rgb="FFD5DCE4"/>
        <bgColor indexed="64"/>
      </patternFill>
    </fill>
    <fill>
      <patternFill patternType="solid">
        <fgColor rgb="FF00B050"/>
        <bgColor indexed="64"/>
      </patternFill>
    </fill>
    <fill>
      <patternFill patternType="solid">
        <fgColor theme="0" tint="-0.249977111117893"/>
        <bgColor indexed="64"/>
      </patternFill>
    </fill>
    <fill>
      <patternFill patternType="solid">
        <fgColor rgb="FFFABC32"/>
        <bgColor indexed="64"/>
      </patternFill>
    </fill>
    <fill>
      <patternFill patternType="solid">
        <fgColor rgb="FFFFFF00"/>
        <bgColor indexed="64"/>
      </patternFill>
    </fill>
    <fill>
      <patternFill patternType="solid">
        <fgColor theme="2" tint="-0.249977111117893"/>
        <bgColor indexed="64"/>
      </patternFill>
    </fill>
    <fill>
      <patternFill patternType="solid">
        <fgColor theme="3"/>
        <bgColor indexed="64"/>
      </patternFill>
    </fill>
    <fill>
      <patternFill patternType="solid">
        <fgColor theme="3" tint="0.79998168889431442"/>
        <bgColor indexed="64"/>
      </patternFill>
    </fill>
  </fills>
  <borders count="78">
    <border>
      <left/>
      <right/>
      <top/>
      <bottom/>
      <diagonal/>
    </border>
    <border>
      <left style="thin">
        <color auto="1"/>
      </left>
      <right style="thin">
        <color auto="1"/>
      </right>
      <top style="thin">
        <color auto="1"/>
      </top>
      <bottom style="thin">
        <color auto="1"/>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theme="3" tint="0.59996337778862885"/>
      </top>
      <bottom style="thin">
        <color theme="3" tint="0.59996337778862885"/>
      </bottom>
      <diagonal/>
    </border>
    <border>
      <left/>
      <right/>
      <top style="thin">
        <color theme="3" tint="0.59996337778862885"/>
      </top>
      <bottom/>
      <diagonal/>
    </border>
    <border>
      <left/>
      <right/>
      <top/>
      <bottom style="thin">
        <color theme="3" tint="0.59996337778862885"/>
      </bottom>
      <diagonal/>
    </border>
    <border>
      <left style="thin">
        <color theme="3" tint="0.59996337778862885"/>
      </left>
      <right/>
      <top style="thin">
        <color theme="3" tint="0.59996337778862885"/>
      </top>
      <bottom style="thin">
        <color theme="3" tint="0.59996337778862885"/>
      </bottom>
      <diagonal/>
    </border>
    <border>
      <left style="thin">
        <color theme="3" tint="0.59996337778862885"/>
      </left>
      <right/>
      <top/>
      <bottom style="thin">
        <color theme="3" tint="0.59996337778862885"/>
      </bottom>
      <diagonal/>
    </border>
    <border>
      <left style="thin">
        <color theme="3" tint="0.59996337778862885"/>
      </left>
      <right/>
      <top/>
      <bottom/>
      <diagonal/>
    </border>
    <border>
      <left style="thin">
        <color theme="3" tint="0.59996337778862885"/>
      </left>
      <right/>
      <top style="thin">
        <color theme="3" tint="0.59996337778862885"/>
      </top>
      <bottom/>
      <diagonal/>
    </border>
    <border>
      <left style="thin">
        <color indexed="64"/>
      </left>
      <right style="thin">
        <color indexed="64"/>
      </right>
      <top/>
      <bottom/>
      <diagonal/>
    </border>
    <border>
      <left style="thin">
        <color theme="3" tint="0.39997558519241921"/>
      </left>
      <right style="thin">
        <color theme="3" tint="0.39997558519241921"/>
      </right>
      <top style="thin">
        <color auto="1"/>
      </top>
      <bottom style="thin">
        <color auto="1"/>
      </bottom>
      <diagonal/>
    </border>
    <border>
      <left style="thin">
        <color auto="1"/>
      </left>
      <right style="thin">
        <color auto="1"/>
      </right>
      <top style="thin">
        <color auto="1"/>
      </top>
      <bottom/>
      <diagonal/>
    </border>
    <border>
      <left style="thin">
        <color theme="3" tint="0.39997558519241921"/>
      </left>
      <right style="thin">
        <color theme="3" tint="0.39997558519241921"/>
      </right>
      <top style="thin">
        <color auto="1"/>
      </top>
      <bottom/>
      <diagonal/>
    </border>
    <border>
      <left style="thin">
        <color theme="3" tint="0.39997558519241921"/>
      </left>
      <right style="thin">
        <color theme="3" tint="0.39997558519241921"/>
      </right>
      <top/>
      <bottom/>
      <diagonal/>
    </border>
    <border>
      <left style="thin">
        <color theme="3" tint="0.39997558519241921"/>
      </left>
      <right style="thin">
        <color indexed="64"/>
      </right>
      <top/>
      <bottom/>
      <diagonal/>
    </border>
    <border>
      <left style="thin">
        <color theme="3" tint="0.39997558519241921"/>
      </left>
      <right/>
      <top/>
      <bottom/>
      <diagonal/>
    </border>
    <border>
      <left style="thin">
        <color theme="3" tint="0.39997558519241921"/>
      </left>
      <right style="thin">
        <color theme="3" tint="0.39997558519241921"/>
      </right>
      <top style="thin">
        <color theme="3" tint="0.39997558519241921"/>
      </top>
      <bottom style="thin">
        <color theme="3" tint="0.39997558519241921"/>
      </bottom>
      <diagonal/>
    </border>
    <border>
      <left/>
      <right/>
      <top style="thin">
        <color theme="3" tint="0.59999389629810485"/>
      </top>
      <bottom style="thin">
        <color theme="3" tint="0.59996337778862885"/>
      </bottom>
      <diagonal/>
    </border>
    <border>
      <left style="thin">
        <color theme="3" tint="0.59996337778862885"/>
      </left>
      <right style="thin">
        <color theme="3" tint="0.39997558519241921"/>
      </right>
      <top/>
      <bottom/>
      <diagonal/>
    </border>
    <border>
      <left style="thin">
        <color theme="3" tint="0.39997558519241921"/>
      </left>
      <right style="thin">
        <color theme="3" tint="0.39997558519241921"/>
      </right>
      <top style="thin">
        <color theme="3" tint="0.39997558519241921"/>
      </top>
      <bottom/>
      <diagonal/>
    </border>
    <border>
      <left/>
      <right style="thin">
        <color theme="3" tint="0.59996337778862885"/>
      </right>
      <top style="thin">
        <color theme="3" tint="0.59999389629810485"/>
      </top>
      <bottom style="thin">
        <color theme="3" tint="0.59996337778862885"/>
      </bottom>
      <diagonal/>
    </border>
    <border>
      <left style="thin">
        <color theme="3" tint="0.59996337778862885"/>
      </left>
      <right style="thin">
        <color theme="3" tint="0.39997558519241921"/>
      </right>
      <top style="thin">
        <color theme="3" tint="0.59999389629810485"/>
      </top>
      <bottom style="thin">
        <color theme="3" tint="0.59996337778862885"/>
      </bottom>
      <diagonal/>
    </border>
    <border>
      <left style="thin">
        <color theme="3" tint="0.39997558519241921"/>
      </left>
      <right style="thin">
        <color theme="3" tint="0.39997558519241921"/>
      </right>
      <top/>
      <bottom style="thin">
        <color theme="3" tint="0.59996337778862885"/>
      </bottom>
      <diagonal/>
    </border>
    <border>
      <left style="thin">
        <color theme="3" tint="0.59996337778862885"/>
      </left>
      <right style="thin">
        <color theme="3" tint="0.39997558519241921"/>
      </right>
      <top style="thin">
        <color theme="3" tint="0.59996337778862885"/>
      </top>
      <bottom/>
      <diagonal/>
    </border>
    <border>
      <left/>
      <right style="thin">
        <color theme="3" tint="0.39997558519241921"/>
      </right>
      <top style="thin">
        <color theme="3" tint="0.59996337778862885"/>
      </top>
      <bottom/>
      <diagonal/>
    </border>
    <border>
      <left style="thin">
        <color theme="3" tint="0.39997558519241921"/>
      </left>
      <right style="thin">
        <color theme="3" tint="0.39997558519241921"/>
      </right>
      <top style="thin">
        <color auto="1"/>
      </top>
      <bottom style="thin">
        <color theme="3" tint="0.59999389629810485"/>
      </bottom>
      <diagonal/>
    </border>
    <border>
      <left style="thin">
        <color theme="3" tint="0.39997558519241921"/>
      </left>
      <right style="thin">
        <color theme="3" tint="0.39997558519241921"/>
      </right>
      <top style="thin">
        <color theme="3" tint="0.59999389629810485"/>
      </top>
      <bottom/>
      <diagonal/>
    </border>
    <border>
      <left style="thin">
        <color theme="3" tint="0.39997558519241921"/>
      </left>
      <right style="thin">
        <color indexed="64"/>
      </right>
      <top style="thin">
        <color theme="3" tint="0.59999389629810485"/>
      </top>
      <bottom/>
      <diagonal/>
    </border>
    <border>
      <left style="thin">
        <color theme="3" tint="0.59996337778862885"/>
      </left>
      <right style="thin">
        <color theme="3" tint="0.39997558519241921"/>
      </right>
      <top style="thin">
        <color theme="3" tint="0.59996337778862885"/>
      </top>
      <bottom style="thin">
        <color theme="3" tint="0.59996337778862885"/>
      </bottom>
      <diagonal/>
    </border>
    <border>
      <left style="thin">
        <color theme="3" tint="0.39997558519241921"/>
      </left>
      <right style="thin">
        <color theme="3" tint="0.39997558519241921"/>
      </right>
      <top/>
      <bottom style="thin">
        <color theme="3" tint="0.59999389629810485"/>
      </bottom>
      <diagonal/>
    </border>
    <border>
      <left/>
      <right style="thin">
        <color theme="3" tint="0.39997558519241921"/>
      </right>
      <top style="thin">
        <color theme="3" tint="0.59999389629810485"/>
      </top>
      <bottom style="thin">
        <color theme="3" tint="0.59996337778862885"/>
      </bottom>
      <diagonal/>
    </border>
    <border>
      <left style="thin">
        <color theme="3" tint="0.39997558519241921"/>
      </left>
      <right/>
      <top/>
      <bottom style="thin">
        <color theme="3" tint="0.59999389629810485"/>
      </bottom>
      <diagonal/>
    </border>
    <border>
      <left/>
      <right/>
      <top/>
      <bottom style="thin">
        <color theme="3" tint="0.59999389629810485"/>
      </bottom>
      <diagonal/>
    </border>
    <border>
      <left style="thin">
        <color theme="3" tint="0.59999389629810485"/>
      </left>
      <right/>
      <top/>
      <bottom/>
      <diagonal/>
    </border>
    <border>
      <left/>
      <right style="thin">
        <color theme="3" tint="0.59999389629810485"/>
      </right>
      <top/>
      <bottom/>
      <diagonal/>
    </border>
    <border>
      <left style="thin">
        <color indexed="64"/>
      </left>
      <right/>
      <top style="thin">
        <color theme="3" tint="0.59999389629810485"/>
      </top>
      <bottom/>
      <diagonal/>
    </border>
    <border>
      <left/>
      <right style="thin">
        <color theme="3" tint="0.59999389629810485"/>
      </right>
      <top style="thin">
        <color theme="3" tint="0.59999389629810485"/>
      </top>
      <bottom/>
      <diagonal/>
    </border>
    <border>
      <left/>
      <right style="thin">
        <color theme="3" tint="0.59999389629810485"/>
      </right>
      <top style="thin">
        <color theme="3" tint="0.59999389629810485"/>
      </top>
      <bottom style="thin">
        <color theme="3" tint="0.59999389629810485"/>
      </bottom>
      <diagonal/>
    </border>
    <border>
      <left/>
      <right/>
      <top style="thin">
        <color theme="3" tint="0.59999389629810485"/>
      </top>
      <bottom/>
      <diagonal/>
    </border>
    <border>
      <left style="thin">
        <color theme="3" tint="0.59999389629810485"/>
      </left>
      <right style="thin">
        <color theme="3" tint="0.59999389629810485"/>
      </right>
      <top/>
      <bottom style="thin">
        <color theme="3" tint="0.59999389629810485"/>
      </bottom>
      <diagonal/>
    </border>
    <border>
      <left style="thin">
        <color theme="3" tint="0.39997558519241921"/>
      </left>
      <right/>
      <top style="thin">
        <color theme="3" tint="0.59999389629810485"/>
      </top>
      <bottom style="thin">
        <color theme="3" tint="0.59999389629810485"/>
      </bottom>
      <diagonal/>
    </border>
    <border>
      <left style="thin">
        <color theme="3" tint="0.39997558519241921"/>
      </left>
      <right style="thin">
        <color theme="3" tint="0.39997558519241921"/>
      </right>
      <top style="thin">
        <color theme="3" tint="0.59999389629810485"/>
      </top>
      <bottom style="thin">
        <color theme="3" tint="0.59999389629810485"/>
      </bottom>
      <diagonal/>
    </border>
    <border>
      <left style="thin">
        <color theme="3" tint="0.59996337778862885"/>
      </left>
      <right style="thin">
        <color theme="3" tint="0.39997558519241921"/>
      </right>
      <top style="thin">
        <color theme="3" tint="0.59999389629810485"/>
      </top>
      <bottom style="thin">
        <color theme="3" tint="0.59999389629810485"/>
      </bottom>
      <diagonal/>
    </border>
    <border>
      <left/>
      <right style="thin">
        <color theme="3" tint="0.59996337778862885"/>
      </right>
      <top style="thin">
        <color theme="3" tint="0.59999389629810485"/>
      </top>
      <bottom style="thin">
        <color theme="3" tint="0.59999389629810485"/>
      </bottom>
      <diagonal/>
    </border>
    <border>
      <left style="thin">
        <color theme="3" tint="0.39997558519241921"/>
      </left>
      <right/>
      <top style="thin">
        <color theme="3" tint="0.39997558519241921"/>
      </top>
      <bottom/>
      <diagonal/>
    </border>
    <border>
      <left style="thin">
        <color theme="3" tint="0.39997558519241921"/>
      </left>
      <right style="thin">
        <color theme="3" tint="0.59999389629810485"/>
      </right>
      <top style="thin">
        <color theme="3" tint="0.59999389629810485"/>
      </top>
      <bottom style="thin">
        <color theme="3" tint="0.59999389629810485"/>
      </bottom>
      <diagonal/>
    </border>
    <border>
      <left/>
      <right style="thin">
        <color theme="3" tint="0.59996337778862885"/>
      </right>
      <top style="thin">
        <color theme="3" tint="0.59996337778862885"/>
      </top>
      <bottom style="thin">
        <color theme="3" tint="0.59999389629810485"/>
      </bottom>
      <diagonal/>
    </border>
    <border>
      <left/>
      <right style="thin">
        <color theme="3" tint="0.39997558519241921"/>
      </right>
      <top style="thin">
        <color theme="3" tint="0.59999389629810485"/>
      </top>
      <bottom style="thin">
        <color theme="3" tint="0.59999389629810485"/>
      </bottom>
      <diagonal/>
    </border>
    <border>
      <left style="thin">
        <color theme="3" tint="0.39997558519241921"/>
      </left>
      <right style="thin">
        <color theme="3" tint="0.39997558519241921"/>
      </right>
      <top style="thin">
        <color theme="3" tint="0.59996337778862885"/>
      </top>
      <bottom style="thin">
        <color theme="3" tint="0.59999389629810485"/>
      </bottom>
      <diagonal/>
    </border>
    <border>
      <left style="thin">
        <color theme="3" tint="0.39997558519241921"/>
      </left>
      <right style="thin">
        <color theme="3" tint="0.59999389629810485"/>
      </right>
      <top style="thin">
        <color theme="3" tint="0.59999389629810485"/>
      </top>
      <bottom/>
      <diagonal/>
    </border>
    <border>
      <left style="thin">
        <color theme="3" tint="0.39997558519241921"/>
      </left>
      <right style="thin">
        <color theme="3" tint="0.59999389629810485"/>
      </right>
      <top style="thin">
        <color theme="3" tint="0.59999389629810485"/>
      </top>
      <bottom style="thin">
        <color theme="3" tint="0.39997558519241921"/>
      </bottom>
      <diagonal/>
    </border>
    <border>
      <left style="thin">
        <color theme="3" tint="0.39997558519241921"/>
      </left>
      <right style="thin">
        <color theme="3" tint="0.59999389629810485"/>
      </right>
      <top/>
      <bottom/>
      <diagonal/>
    </border>
    <border>
      <left style="thin">
        <color theme="3" tint="0.59996337778862885"/>
      </left>
      <right/>
      <top/>
      <bottom style="thin">
        <color theme="3" tint="0.59999389629810485"/>
      </bottom>
      <diagonal/>
    </border>
    <border>
      <left style="thin">
        <color theme="3" tint="0.39997558519241921"/>
      </left>
      <right style="thin">
        <color theme="3" tint="0.39997558519241921"/>
      </right>
      <top style="thin">
        <color theme="3" tint="0.39997558519241921"/>
      </top>
      <bottom style="thin">
        <color theme="3" tint="0.59999389629810485"/>
      </bottom>
      <diagonal/>
    </border>
    <border>
      <left style="thin">
        <color theme="3" tint="0.39997558519241921"/>
      </left>
      <right/>
      <top style="thin">
        <color theme="3" tint="0.39997558519241921"/>
      </top>
      <bottom style="thin">
        <color theme="3" tint="0.59999389629810485"/>
      </bottom>
      <diagonal/>
    </border>
    <border>
      <left style="thin">
        <color theme="3" tint="0.59996337778862885"/>
      </left>
      <right/>
      <top style="thin">
        <color theme="3" tint="0.59999389629810485"/>
      </top>
      <bottom/>
      <diagonal/>
    </border>
    <border>
      <left style="thin">
        <color theme="3" tint="0.39997558519241921"/>
      </left>
      <right/>
      <top style="thin">
        <color theme="3" tint="0.59999389629810485"/>
      </top>
      <bottom/>
      <diagonal/>
    </border>
    <border>
      <left style="thin">
        <color theme="3" tint="0.39997558519241921"/>
      </left>
      <right style="thin">
        <color theme="3" tint="0.59999389629810485"/>
      </right>
      <top/>
      <bottom style="thin">
        <color theme="3" tint="0.59999389629810485"/>
      </bottom>
      <diagonal/>
    </border>
    <border>
      <left style="thin">
        <color indexed="64"/>
      </left>
      <right/>
      <top/>
      <bottom style="thin">
        <color theme="3" tint="0.59999389629810485"/>
      </bottom>
      <diagonal/>
    </border>
    <border>
      <left/>
      <right style="thin">
        <color theme="3" tint="0.39997558519241921"/>
      </right>
      <top style="thin">
        <color theme="3" tint="0.59999389629810485"/>
      </top>
      <bottom style="thin">
        <color theme="3" tint="0.39997558519241921"/>
      </bottom>
      <diagonal/>
    </border>
    <border>
      <left/>
      <right style="thin">
        <color theme="3" tint="0.39997558519241921"/>
      </right>
      <top style="thin">
        <color theme="3" tint="0.39997558519241921"/>
      </top>
      <bottom/>
      <diagonal/>
    </border>
    <border>
      <left/>
      <right style="thin">
        <color theme="3" tint="0.59999389629810485"/>
      </right>
      <top/>
      <bottom style="thin">
        <color theme="3" tint="0.59999389629810485"/>
      </bottom>
      <diagonal/>
    </border>
    <border>
      <left style="thin">
        <color theme="3" tint="0.39997558519241921"/>
      </left>
      <right style="thin">
        <color indexed="64"/>
      </right>
      <top/>
      <bottom style="thin">
        <color theme="3" tint="0.59999389629810485"/>
      </bottom>
      <diagonal/>
    </border>
    <border>
      <left style="thin">
        <color theme="3" tint="0.39997558519241921"/>
      </left>
      <right style="thin">
        <color theme="3" tint="0.39997558519241921"/>
      </right>
      <top style="thin">
        <color theme="3" tint="0.59999389629810485"/>
      </top>
      <bottom style="thin">
        <color theme="3" tint="0.39997558519241921"/>
      </bottom>
      <diagonal/>
    </border>
    <border>
      <left/>
      <right/>
      <top style="thin">
        <color theme="3" tint="0.39997558519241921"/>
      </top>
      <bottom/>
      <diagonal/>
    </border>
    <border>
      <left style="thin">
        <color theme="3" tint="0.59999389629810485"/>
      </left>
      <right style="thin">
        <color theme="3" tint="0.39997558519241921"/>
      </right>
      <top style="thin">
        <color theme="3" tint="0.59999389629810485"/>
      </top>
      <bottom style="thin">
        <color theme="3" tint="0.59999389629810485"/>
      </bottom>
      <diagonal/>
    </border>
    <border>
      <left style="thin">
        <color theme="3" tint="0.59996337778862885"/>
      </left>
      <right style="thin">
        <color theme="3" tint="0.39997558519241921"/>
      </right>
      <top style="thin">
        <color theme="3" tint="0.59999389629810485"/>
      </top>
      <bottom style="thin">
        <color theme="3" tint="0.39997558519241921"/>
      </bottom>
      <diagonal/>
    </border>
    <border>
      <left style="thin">
        <color indexed="64"/>
      </left>
      <right style="thin">
        <color theme="3" tint="0.39997558519241921"/>
      </right>
      <top style="thin">
        <color theme="3" tint="0.59999389629810485"/>
      </top>
      <bottom/>
      <diagonal/>
    </border>
    <border>
      <left style="thin">
        <color auto="1"/>
      </left>
      <right/>
      <top/>
      <bottom style="thin">
        <color indexed="64"/>
      </bottom>
      <diagonal/>
    </border>
    <border>
      <left style="thin">
        <color auto="1"/>
      </left>
      <right style="thin">
        <color auto="1"/>
      </right>
      <top/>
      <bottom style="thin">
        <color auto="1"/>
      </bottom>
      <diagonal/>
    </border>
  </borders>
  <cellStyleXfs count="3">
    <xf numFmtId="0" fontId="0" fillId="0" borderId="0"/>
    <xf numFmtId="9" fontId="5" fillId="0" borderId="0" applyFont="0" applyFill="0" applyBorder="0" applyAlignment="0" applyProtection="0"/>
    <xf numFmtId="0" fontId="9" fillId="0" borderId="0"/>
  </cellStyleXfs>
  <cellXfs count="287">
    <xf numFmtId="0" fontId="0" fillId="0" borderId="0" xfId="0"/>
    <xf numFmtId="0" fontId="1" fillId="2" borderId="1" xfId="0" applyFont="1" applyFill="1" applyBorder="1" applyAlignment="1">
      <alignment horizontal="center"/>
    </xf>
    <xf numFmtId="0" fontId="3" fillId="4" borderId="10" xfId="0" applyFont="1" applyFill="1" applyBorder="1" applyAlignment="1">
      <alignment vertical="top" wrapText="1"/>
    </xf>
    <xf numFmtId="0" fontId="3" fillId="4" borderId="13" xfId="0" applyFont="1" applyFill="1" applyBorder="1" applyAlignment="1">
      <alignment vertical="top" wrapText="1"/>
    </xf>
    <xf numFmtId="0" fontId="0" fillId="4" borderId="14" xfId="0" applyFill="1" applyBorder="1" applyAlignment="1">
      <alignment vertical="top"/>
    </xf>
    <xf numFmtId="0" fontId="0" fillId="0" borderId="0" xfId="0" applyAlignment="1" applyProtection="1">
      <alignment wrapText="1"/>
      <protection locked="0"/>
    </xf>
    <xf numFmtId="0" fontId="0" fillId="0" borderId="0" xfId="0" applyProtection="1">
      <protection locked="0"/>
    </xf>
    <xf numFmtId="0" fontId="1" fillId="5" borderId="1" xfId="0" applyFont="1" applyFill="1" applyBorder="1" applyAlignment="1">
      <alignment horizontal="center" wrapText="1"/>
    </xf>
    <xf numFmtId="0" fontId="1" fillId="5" borderId="1" xfId="0" applyFont="1" applyFill="1" applyBorder="1" applyAlignment="1">
      <alignment horizontal="center"/>
    </xf>
    <xf numFmtId="14" fontId="1" fillId="5" borderId="4" xfId="0" applyNumberFormat="1" applyFont="1" applyFill="1" applyBorder="1" applyAlignment="1">
      <alignment horizontal="center" wrapText="1"/>
    </xf>
    <xf numFmtId="164" fontId="1" fillId="5" borderId="1" xfId="0" applyNumberFormat="1" applyFont="1" applyFill="1" applyBorder="1" applyAlignment="1">
      <alignment horizontal="center" wrapText="1"/>
    </xf>
    <xf numFmtId="0" fontId="3" fillId="4" borderId="13" xfId="0" applyFont="1" applyFill="1" applyBorder="1" applyAlignment="1">
      <alignment vertical="center" wrapText="1"/>
    </xf>
    <xf numFmtId="0" fontId="3" fillId="4" borderId="10" xfId="0" applyFont="1" applyFill="1" applyBorder="1" applyAlignment="1">
      <alignment vertical="center" wrapText="1"/>
    </xf>
    <xf numFmtId="0" fontId="1" fillId="2" borderId="6" xfId="0" applyFont="1" applyFill="1" applyBorder="1"/>
    <xf numFmtId="0" fontId="3" fillId="4" borderId="0" xfId="0" applyFont="1" applyFill="1" applyAlignment="1">
      <alignment vertical="top"/>
    </xf>
    <xf numFmtId="0" fontId="1" fillId="2" borderId="5" xfId="0" applyFont="1" applyFill="1" applyBorder="1"/>
    <xf numFmtId="0" fontId="1" fillId="5" borderId="0" xfId="0" applyFont="1" applyFill="1" applyAlignment="1">
      <alignment horizontal="left" vertical="top"/>
    </xf>
    <xf numFmtId="0" fontId="1" fillId="5" borderId="0" xfId="0" applyFont="1" applyFill="1" applyAlignment="1">
      <alignment vertical="top"/>
    </xf>
    <xf numFmtId="0" fontId="1" fillId="5" borderId="0" xfId="0" applyFont="1" applyFill="1" applyAlignment="1">
      <alignment horizontal="right" vertical="top"/>
    </xf>
    <xf numFmtId="0" fontId="3" fillId="4" borderId="0" xfId="0" applyFont="1" applyFill="1" applyAlignment="1">
      <alignment vertical="center" wrapText="1"/>
    </xf>
    <xf numFmtId="0" fontId="1" fillId="2" borderId="0" xfId="0" applyFont="1" applyFill="1"/>
    <xf numFmtId="0" fontId="0" fillId="4" borderId="0" xfId="0" applyFill="1"/>
    <xf numFmtId="0" fontId="6" fillId="2" borderId="1" xfId="0" applyFont="1" applyFill="1" applyBorder="1"/>
    <xf numFmtId="1" fontId="3" fillId="0" borderId="1" xfId="0" applyNumberFormat="1" applyFont="1" applyBorder="1" applyAlignment="1">
      <alignment horizontal="center"/>
    </xf>
    <xf numFmtId="0" fontId="3" fillId="6" borderId="1" xfId="0" applyFont="1" applyFill="1" applyBorder="1" applyAlignment="1">
      <alignment horizontal="center"/>
    </xf>
    <xf numFmtId="0" fontId="3" fillId="0" borderId="1" xfId="0" applyFont="1" applyBorder="1" applyAlignment="1">
      <alignment horizontal="center"/>
    </xf>
    <xf numFmtId="9" fontId="3" fillId="0" borderId="1" xfId="1" applyFont="1" applyBorder="1" applyAlignment="1">
      <alignment horizontal="center"/>
    </xf>
    <xf numFmtId="0" fontId="4" fillId="4" borderId="1" xfId="0" applyFont="1" applyFill="1" applyBorder="1" applyAlignment="1">
      <alignment horizontal="right"/>
    </xf>
    <xf numFmtId="0" fontId="0" fillId="0" borderId="17" xfId="0" applyBorder="1" applyAlignment="1" applyProtection="1">
      <alignment wrapText="1"/>
      <protection locked="0"/>
    </xf>
    <xf numFmtId="0" fontId="0" fillId="0" borderId="17" xfId="0" applyBorder="1" applyProtection="1">
      <protection locked="0"/>
    </xf>
    <xf numFmtId="0" fontId="4" fillId="7" borderId="17" xfId="0" applyFont="1" applyFill="1" applyBorder="1" applyAlignment="1" applyProtection="1">
      <alignment horizontal="center" vertical="center" wrapText="1"/>
      <protection locked="0"/>
    </xf>
    <xf numFmtId="0" fontId="3" fillId="4" borderId="11" xfId="0" applyFont="1" applyFill="1" applyBorder="1" applyAlignment="1">
      <alignment vertical="top" wrapText="1"/>
    </xf>
    <xf numFmtId="1" fontId="0" fillId="0" borderId="0" xfId="0" applyNumberFormat="1"/>
    <xf numFmtId="9" fontId="0" fillId="0" borderId="0" xfId="0" applyNumberFormat="1"/>
    <xf numFmtId="0" fontId="0" fillId="0" borderId="0" xfId="0" applyAlignment="1">
      <alignment wrapText="1"/>
    </xf>
    <xf numFmtId="0" fontId="1" fillId="5" borderId="1" xfId="0" applyFont="1" applyFill="1" applyBorder="1" applyAlignment="1">
      <alignment horizontal="center" vertical="center"/>
    </xf>
    <xf numFmtId="0" fontId="1" fillId="10" borderId="0" xfId="0" applyFont="1" applyFill="1"/>
    <xf numFmtId="1" fontId="1" fillId="10" borderId="0" xfId="0" applyNumberFormat="1" applyFont="1" applyFill="1"/>
    <xf numFmtId="9" fontId="1" fillId="10" borderId="0" xfId="0" applyNumberFormat="1" applyFont="1" applyFill="1"/>
    <xf numFmtId="0" fontId="2" fillId="0" borderId="0" xfId="0" applyFont="1"/>
    <xf numFmtId="0" fontId="2" fillId="0" borderId="0" xfId="0" applyFont="1" applyAlignment="1">
      <alignment horizontal="center"/>
    </xf>
    <xf numFmtId="0" fontId="3" fillId="0" borderId="0" xfId="0" applyFont="1" applyAlignment="1">
      <alignment horizontal="right"/>
    </xf>
    <xf numFmtId="9" fontId="3" fillId="0" borderId="0" xfId="1" applyFont="1" applyBorder="1" applyAlignment="1">
      <alignment horizontal="center"/>
    </xf>
    <xf numFmtId="0" fontId="3" fillId="0" borderId="0" xfId="0" applyFont="1" applyAlignment="1">
      <alignment horizontal="center"/>
    </xf>
    <xf numFmtId="0" fontId="2" fillId="5" borderId="1" xfId="0" applyFont="1" applyFill="1" applyBorder="1" applyAlignment="1">
      <alignment horizontal="right"/>
    </xf>
    <xf numFmtId="0" fontId="3" fillId="4" borderId="16" xfId="0" applyFont="1" applyFill="1" applyBorder="1" applyAlignment="1">
      <alignment vertical="top" wrapText="1"/>
    </xf>
    <xf numFmtId="0" fontId="0" fillId="4" borderId="0" xfId="0" applyFill="1" applyAlignment="1">
      <alignment vertical="top" wrapText="1"/>
    </xf>
    <xf numFmtId="0" fontId="1" fillId="2" borderId="6" xfId="0" applyFont="1" applyFill="1" applyBorder="1" applyAlignment="1">
      <alignment wrapText="1"/>
    </xf>
    <xf numFmtId="0" fontId="0" fillId="4" borderId="12" xfId="0" applyFill="1" applyBorder="1" applyAlignment="1">
      <alignment horizontal="right" vertical="top" wrapText="1"/>
    </xf>
    <xf numFmtId="0" fontId="0" fillId="4" borderId="12" xfId="0" applyFill="1" applyBorder="1" applyAlignment="1">
      <alignment vertical="top" wrapText="1"/>
    </xf>
    <xf numFmtId="0" fontId="0" fillId="4" borderId="10" xfId="0" applyFill="1" applyBorder="1" applyAlignment="1">
      <alignment wrapText="1"/>
    </xf>
    <xf numFmtId="0" fontId="2" fillId="4" borderId="24" xfId="0" applyFont="1" applyFill="1" applyBorder="1" applyAlignment="1">
      <alignment vertical="top" wrapText="1"/>
      <extLst>
        <ext xmlns:xfpb="http://schemas.microsoft.com/office/spreadsheetml/2022/featurepropertybag" uri="{C7286773-470A-42A8-94C5-96B5CB345126}">
          <xfpb:xfComplement i="0"/>
        </ext>
      </extLst>
    </xf>
    <xf numFmtId="0" fontId="3" fillId="4" borderId="12" xfId="0" applyFont="1" applyFill="1" applyBorder="1" applyAlignment="1">
      <alignment horizontal="left" vertical="center" wrapText="1"/>
    </xf>
    <xf numFmtId="0" fontId="0" fillId="4" borderId="10" xfId="0" applyFill="1" applyBorder="1" applyAlignment="1">
      <alignment horizontal="left" vertical="top" wrapText="1"/>
    </xf>
    <xf numFmtId="0" fontId="1" fillId="5" borderId="0" xfId="0" applyFont="1" applyFill="1" applyAlignment="1">
      <alignment horizontal="right" vertical="top" wrapText="1"/>
    </xf>
    <xf numFmtId="0" fontId="3" fillId="4" borderId="26" xfId="0" applyFont="1" applyFill="1" applyBorder="1" applyAlignment="1">
      <alignment vertical="top" wrapText="1"/>
    </xf>
    <xf numFmtId="0" fontId="3" fillId="4" borderId="27" xfId="0" applyFont="1" applyFill="1" applyBorder="1" applyAlignment="1">
      <alignment vertical="center" wrapText="1"/>
      <extLst>
        <ext xmlns:xfpb="http://schemas.microsoft.com/office/spreadsheetml/2022/featurepropertybag" uri="{C7286773-470A-42A8-94C5-96B5CB345126}">
          <xfpb:xfComplement i="0"/>
        </ext>
      </extLst>
    </xf>
    <xf numFmtId="0" fontId="3" fillId="4" borderId="28" xfId="0" applyFont="1" applyFill="1" applyBorder="1" applyAlignment="1">
      <alignment vertical="top" wrapText="1"/>
    </xf>
    <xf numFmtId="0" fontId="3" fillId="4" borderId="30" xfId="0" applyFont="1" applyFill="1" applyBorder="1" applyAlignment="1">
      <alignment vertical="center" wrapText="1"/>
      <extLst>
        <ext xmlns:xfpb="http://schemas.microsoft.com/office/spreadsheetml/2022/featurepropertybag" uri="{C7286773-470A-42A8-94C5-96B5CB345126}">
          <xfpb:xfComplement i="0"/>
        </ext>
      </extLst>
    </xf>
    <xf numFmtId="0" fontId="3" fillId="4" borderId="31" xfId="0" applyFont="1" applyFill="1" applyBorder="1" applyAlignment="1">
      <alignment vertical="top" wrapText="1"/>
    </xf>
    <xf numFmtId="0" fontId="3" fillId="4" borderId="32" xfId="0" applyFont="1" applyFill="1" applyBorder="1" applyAlignment="1">
      <alignment vertical="center" wrapText="1"/>
      <extLst>
        <ext xmlns:xfpb="http://schemas.microsoft.com/office/spreadsheetml/2022/featurepropertybag" uri="{C7286773-470A-42A8-94C5-96B5CB345126}">
          <xfpb:xfComplement i="0"/>
        </ext>
      </extLst>
    </xf>
    <xf numFmtId="0" fontId="3" fillId="4" borderId="11" xfId="0" applyFont="1" applyFill="1" applyBorder="1" applyAlignment="1">
      <alignment vertical="center" wrapText="1"/>
      <extLst>
        <ext xmlns:xfpb="http://schemas.microsoft.com/office/spreadsheetml/2022/featurepropertybag" uri="{C7286773-470A-42A8-94C5-96B5CB345126}">
          <xfpb:xfComplement i="0"/>
        </ext>
      </extLst>
    </xf>
    <xf numFmtId="0" fontId="3" fillId="4" borderId="11" xfId="0" applyFont="1" applyFill="1" applyBorder="1" applyAlignment="1">
      <alignment vertical="top"/>
      <extLst>
        <ext xmlns:xfpb="http://schemas.microsoft.com/office/spreadsheetml/2022/featurepropertybag" uri="{C7286773-470A-42A8-94C5-96B5CB345126}">
          <xfpb:xfComplement i="0"/>
        </ext>
      </extLst>
    </xf>
    <xf numFmtId="0" fontId="0" fillId="4" borderId="28" xfId="0" applyFill="1" applyBorder="1" applyAlignment="1">
      <alignment vertical="top" wrapText="1"/>
    </xf>
    <xf numFmtId="0" fontId="3" fillId="4" borderId="29" xfId="0" applyFont="1" applyFill="1" applyBorder="1" applyAlignment="1">
      <alignment vertical="top" wrapText="1"/>
    </xf>
    <xf numFmtId="0" fontId="3" fillId="4" borderId="36" xfId="0" applyFont="1" applyFill="1" applyBorder="1" applyAlignment="1">
      <alignment vertical="top" wrapText="1"/>
    </xf>
    <xf numFmtId="0" fontId="0" fillId="4" borderId="25" xfId="0" applyFill="1" applyBorder="1" applyAlignment="1">
      <alignment vertical="top" wrapText="1"/>
    </xf>
    <xf numFmtId="0" fontId="3" fillId="0" borderId="0" xfId="0" applyFont="1"/>
    <xf numFmtId="0" fontId="3" fillId="0" borderId="0" xfId="0" applyFont="1" applyAlignment="1">
      <alignment vertical="top" wrapText="1"/>
    </xf>
    <xf numFmtId="0" fontId="0" fillId="0" borderId="0" xfId="0" applyAlignment="1">
      <alignment vertical="top" wrapText="1"/>
    </xf>
    <xf numFmtId="0" fontId="3" fillId="0" borderId="0" xfId="0" applyFont="1" applyAlignment="1">
      <alignment vertical="top"/>
    </xf>
    <xf numFmtId="0" fontId="0" fillId="0" borderId="0" xfId="0" applyAlignment="1">
      <alignment vertical="top"/>
    </xf>
    <xf numFmtId="0" fontId="1" fillId="2" borderId="17" xfId="0" applyFont="1" applyFill="1" applyBorder="1" applyAlignment="1">
      <alignment horizontal="center"/>
    </xf>
    <xf numFmtId="0" fontId="4" fillId="0" borderId="0" xfId="0" applyFont="1" applyAlignment="1">
      <alignment horizontal="right"/>
    </xf>
    <xf numFmtId="0" fontId="3" fillId="0" borderId="0" xfId="0" applyFont="1" applyAlignment="1">
      <alignment horizontal="left" vertical="top" wrapText="1"/>
    </xf>
    <xf numFmtId="0" fontId="3" fillId="0" borderId="0" xfId="0" applyFont="1" applyAlignment="1">
      <alignment vertical="center" wrapText="1"/>
    </xf>
    <xf numFmtId="0" fontId="0" fillId="0" borderId="0" xfId="0" applyAlignment="1">
      <alignment horizontal="left" vertical="top"/>
    </xf>
    <xf numFmtId="0" fontId="1" fillId="5" borderId="0" xfId="0" applyFont="1" applyFill="1" applyAlignment="1">
      <alignment horizontal="right"/>
    </xf>
    <xf numFmtId="0" fontId="1" fillId="5" borderId="0" xfId="0" applyFont="1" applyFill="1" applyAlignment="1">
      <alignment horizontal="left"/>
    </xf>
    <xf numFmtId="0" fontId="2" fillId="0" borderId="0" xfId="0" applyFont="1" applyAlignment="1">
      <alignment vertical="top" wrapText="1"/>
    </xf>
    <xf numFmtId="0" fontId="1" fillId="0" borderId="0" xfId="0" applyFont="1"/>
    <xf numFmtId="0" fontId="1" fillId="5" borderId="8" xfId="0" applyFont="1" applyFill="1" applyBorder="1" applyAlignment="1">
      <alignment horizontal="left" vertical="center"/>
    </xf>
    <xf numFmtId="0" fontId="1" fillId="2" borderId="5" xfId="0" applyFont="1" applyFill="1" applyBorder="1" applyAlignment="1">
      <alignment vertical="center"/>
    </xf>
    <xf numFmtId="0" fontId="1" fillId="5" borderId="8" xfId="0" applyFont="1" applyFill="1" applyBorder="1" applyAlignment="1">
      <alignment vertical="center"/>
    </xf>
    <xf numFmtId="0" fontId="1" fillId="5" borderId="0" xfId="0" applyFont="1" applyFill="1" applyAlignment="1">
      <alignment vertical="center"/>
    </xf>
    <xf numFmtId="0" fontId="0" fillId="4" borderId="0" xfId="0" applyFill="1" applyAlignment="1">
      <alignment vertical="center"/>
    </xf>
    <xf numFmtId="0" fontId="0" fillId="0" borderId="0" xfId="0" applyAlignment="1">
      <alignment vertical="center"/>
    </xf>
    <xf numFmtId="0" fontId="0" fillId="4" borderId="46" xfId="0" applyFill="1" applyBorder="1" applyAlignment="1">
      <alignment vertical="top" wrapText="1"/>
    </xf>
    <xf numFmtId="0" fontId="0" fillId="0" borderId="46" xfId="0" applyBorder="1"/>
    <xf numFmtId="0" fontId="2" fillId="4" borderId="47" xfId="0" applyFont="1" applyFill="1" applyBorder="1" applyAlignment="1">
      <alignment vertical="top" wrapText="1"/>
      <extLst>
        <ext xmlns:xfpb="http://schemas.microsoft.com/office/spreadsheetml/2022/featurepropertybag" uri="{C7286773-470A-42A8-94C5-96B5CB345126}">
          <xfpb:xfComplement i="0"/>
        </ext>
      </extLst>
    </xf>
    <xf numFmtId="0" fontId="2" fillId="4" borderId="48" xfId="0" applyFont="1" applyFill="1" applyBorder="1" applyAlignment="1">
      <alignment vertical="top" wrapText="1"/>
      <extLst>
        <ext xmlns:xfpb="http://schemas.microsoft.com/office/spreadsheetml/2022/featurepropertybag" uri="{C7286773-470A-42A8-94C5-96B5CB345126}">
          <xfpb:xfComplement i="0"/>
        </ext>
      </extLst>
    </xf>
    <xf numFmtId="0" fontId="2" fillId="4" borderId="49" xfId="0" applyFont="1" applyFill="1" applyBorder="1" applyAlignment="1">
      <alignment vertical="top" wrapText="1"/>
      <extLst>
        <ext xmlns:xfpb="http://schemas.microsoft.com/office/spreadsheetml/2022/featurepropertybag" uri="{C7286773-470A-42A8-94C5-96B5CB345126}">
          <xfpb:xfComplement i="0"/>
        </ext>
      </extLst>
    </xf>
    <xf numFmtId="0" fontId="1" fillId="5" borderId="40" xfId="0" applyFont="1" applyFill="1" applyBorder="1" applyAlignment="1">
      <alignment horizontal="right" vertical="top"/>
    </xf>
    <xf numFmtId="0" fontId="1" fillId="5" borderId="46" xfId="0" applyFont="1" applyFill="1" applyBorder="1" applyAlignment="1">
      <alignment horizontal="left" vertical="center"/>
    </xf>
    <xf numFmtId="0" fontId="1" fillId="5" borderId="46" xfId="0" applyFont="1" applyFill="1" applyBorder="1" applyAlignment="1">
      <alignment horizontal="right" vertical="top"/>
    </xf>
    <xf numFmtId="0" fontId="0" fillId="4" borderId="46" xfId="0" applyFill="1" applyBorder="1" applyAlignment="1">
      <alignment vertical="top"/>
    </xf>
    <xf numFmtId="0" fontId="2" fillId="4" borderId="52" xfId="0" applyFont="1" applyFill="1" applyBorder="1" applyAlignment="1">
      <alignment vertical="top" wrapText="1"/>
      <extLst>
        <ext xmlns:xfpb="http://schemas.microsoft.com/office/spreadsheetml/2022/featurepropertybag" uri="{C7286773-470A-42A8-94C5-96B5CB345126}">
          <xfpb:xfComplement i="0"/>
        </ext>
      </extLst>
    </xf>
    <xf numFmtId="0" fontId="0" fillId="0" borderId="41" xfId="0" applyBorder="1" applyAlignment="1">
      <alignment vertical="top"/>
    </xf>
    <xf numFmtId="0" fontId="3" fillId="0" borderId="41" xfId="0" applyFont="1" applyBorder="1" applyAlignment="1">
      <alignment vertical="top" wrapText="1"/>
    </xf>
    <xf numFmtId="0" fontId="0" fillId="4" borderId="54" xfId="0" applyFill="1" applyBorder="1" applyAlignment="1">
      <alignment vertical="top" wrapText="1"/>
    </xf>
    <xf numFmtId="0" fontId="3" fillId="4" borderId="55" xfId="0" applyFont="1" applyFill="1" applyBorder="1" applyAlignment="1">
      <alignment horizontal="left" wrapText="1"/>
    </xf>
    <xf numFmtId="0" fontId="2" fillId="4" borderId="37" xfId="0" applyFont="1" applyFill="1" applyBorder="1" applyAlignment="1">
      <alignment vertical="top" wrapText="1"/>
    </xf>
    <xf numFmtId="0" fontId="3" fillId="4" borderId="56" xfId="0" applyFont="1" applyFill="1" applyBorder="1" applyAlignment="1">
      <alignment vertical="top"/>
      <extLst>
        <ext xmlns:xfpb="http://schemas.microsoft.com/office/spreadsheetml/2022/featurepropertybag" uri="{C7286773-470A-42A8-94C5-96B5CB345126}">
          <xfpb:xfComplement i="0"/>
        </ext>
      </extLst>
    </xf>
    <xf numFmtId="0" fontId="2" fillId="4" borderId="53" xfId="0" applyFont="1" applyFill="1" applyBorder="1" applyAlignment="1">
      <alignment vertical="top" wrapText="1"/>
    </xf>
    <xf numFmtId="0" fontId="3" fillId="4" borderId="0" xfId="0" applyFont="1" applyFill="1" applyAlignment="1">
      <alignment vertical="center" wrapText="1"/>
      <extLst>
        <ext xmlns:xfpb="http://schemas.microsoft.com/office/spreadsheetml/2022/featurepropertybag" uri="{C7286773-470A-42A8-94C5-96B5CB345126}">
          <xfpb:xfComplement i="0"/>
        </ext>
      </extLst>
    </xf>
    <xf numFmtId="0" fontId="3" fillId="4" borderId="12" xfId="0" applyFont="1" applyFill="1" applyBorder="1" applyAlignment="1">
      <alignment vertical="center" wrapText="1"/>
      <extLst>
        <ext xmlns:xfpb="http://schemas.microsoft.com/office/spreadsheetml/2022/featurepropertybag" uri="{C7286773-470A-42A8-94C5-96B5CB345126}">
          <xfpb:xfComplement i="0"/>
        </ext>
      </extLst>
    </xf>
    <xf numFmtId="0" fontId="0" fillId="0" borderId="41" xfId="0" applyBorder="1" applyAlignment="1">
      <alignment vertical="top" wrapText="1"/>
    </xf>
    <xf numFmtId="0" fontId="0" fillId="0" borderId="41" xfId="0" applyBorder="1"/>
    <xf numFmtId="0" fontId="3" fillId="0" borderId="41" xfId="0" applyFont="1" applyBorder="1" applyAlignment="1">
      <alignment vertical="center" wrapText="1"/>
    </xf>
    <xf numFmtId="0" fontId="0" fillId="0" borderId="41" xfId="0" applyBorder="1" applyAlignment="1">
      <alignment horizontal="left" vertical="top"/>
    </xf>
    <xf numFmtId="0" fontId="3" fillId="0" borderId="41" xfId="0" applyFont="1" applyBorder="1"/>
    <xf numFmtId="0" fontId="0" fillId="4" borderId="21" xfId="0" applyFill="1" applyBorder="1" applyAlignment="1">
      <alignment vertical="top" wrapText="1"/>
    </xf>
    <xf numFmtId="0" fontId="0" fillId="4" borderId="60" xfId="0" applyFill="1" applyBorder="1" applyAlignment="1">
      <alignment vertical="top"/>
    </xf>
    <xf numFmtId="0" fontId="2" fillId="4" borderId="61" xfId="0" applyFont="1" applyFill="1" applyBorder="1" applyAlignment="1">
      <alignment vertical="top" wrapText="1"/>
      <extLst>
        <ext xmlns:xfpb="http://schemas.microsoft.com/office/spreadsheetml/2022/featurepropertybag" uri="{C7286773-470A-42A8-94C5-96B5CB345126}">
          <xfpb:xfComplement i="0"/>
        </ext>
      </extLst>
    </xf>
    <xf numFmtId="0" fontId="2" fillId="4" borderId="62" xfId="0" applyFont="1" applyFill="1" applyBorder="1" applyAlignment="1">
      <alignment vertical="top" wrapText="1"/>
      <extLst>
        <ext xmlns:xfpb="http://schemas.microsoft.com/office/spreadsheetml/2022/featurepropertybag" uri="{C7286773-470A-42A8-94C5-96B5CB345126}">
          <xfpb:xfComplement i="0"/>
        </ext>
      </extLst>
    </xf>
    <xf numFmtId="0" fontId="3" fillId="4" borderId="14" xfId="0" applyFont="1" applyFill="1" applyBorder="1"/>
    <xf numFmtId="0" fontId="3" fillId="4" borderId="28" xfId="0" applyFont="1" applyFill="1" applyBorder="1" applyAlignment="1">
      <alignment vertical="center" wrapText="1"/>
    </xf>
    <xf numFmtId="0" fontId="0" fillId="4" borderId="11" xfId="0" applyFill="1" applyBorder="1" applyAlignment="1">
      <alignment wrapText="1"/>
    </xf>
    <xf numFmtId="0" fontId="1" fillId="5" borderId="46" xfId="0" applyFont="1" applyFill="1" applyBorder="1"/>
    <xf numFmtId="0" fontId="1" fillId="5" borderId="43" xfId="0" applyFont="1" applyFill="1" applyBorder="1" applyAlignment="1">
      <alignment vertical="center"/>
    </xf>
    <xf numFmtId="0" fontId="1" fillId="5" borderId="66" xfId="0" applyFont="1" applyFill="1" applyBorder="1" applyAlignment="1">
      <alignment vertical="center"/>
    </xf>
    <xf numFmtId="0" fontId="1" fillId="5" borderId="46" xfId="0" applyFont="1" applyFill="1" applyBorder="1" applyAlignment="1">
      <alignment vertical="top"/>
    </xf>
    <xf numFmtId="0" fontId="1" fillId="5" borderId="66" xfId="0" applyFont="1" applyFill="1" applyBorder="1" applyAlignment="1">
      <alignment horizontal="left" vertical="center"/>
    </xf>
    <xf numFmtId="0" fontId="1" fillId="5" borderId="46" xfId="0" applyFont="1" applyFill="1" applyBorder="1" applyAlignment="1">
      <alignment horizontal="left"/>
    </xf>
    <xf numFmtId="0" fontId="1" fillId="5" borderId="43" xfId="0" applyFont="1" applyFill="1" applyBorder="1" applyAlignment="1">
      <alignment horizontal="left" vertical="center"/>
    </xf>
    <xf numFmtId="0" fontId="3" fillId="4" borderId="38" xfId="0" applyFont="1" applyFill="1" applyBorder="1" applyAlignment="1">
      <alignment vertical="top" wrapText="1"/>
    </xf>
    <xf numFmtId="0" fontId="0" fillId="4" borderId="67" xfId="0" applyFill="1" applyBorder="1" applyAlignment="1">
      <alignment vertical="top" wrapText="1"/>
    </xf>
    <xf numFmtId="0" fontId="0" fillId="4" borderId="68" xfId="0" applyFill="1" applyBorder="1" applyAlignment="1">
      <alignment vertical="top" wrapText="1"/>
    </xf>
    <xf numFmtId="0" fontId="1" fillId="5" borderId="44" xfId="0" applyFont="1" applyFill="1" applyBorder="1" applyAlignment="1">
      <alignment horizontal="left" vertical="top"/>
    </xf>
    <xf numFmtId="0" fontId="1" fillId="5" borderId="42" xfId="0" applyFont="1" applyFill="1" applyBorder="1" applyAlignment="1">
      <alignment horizontal="left" vertical="top"/>
    </xf>
    <xf numFmtId="0" fontId="1" fillId="5" borderId="69" xfId="0" applyFont="1" applyFill="1" applyBorder="1" applyAlignment="1">
      <alignment horizontal="left" vertical="top"/>
    </xf>
    <xf numFmtId="0" fontId="3" fillId="4" borderId="30" xfId="0" applyFont="1" applyFill="1" applyBorder="1" applyAlignment="1">
      <alignment vertical="top" wrapText="1"/>
    </xf>
    <xf numFmtId="0" fontId="0" fillId="4" borderId="29" xfId="0" applyFill="1" applyBorder="1" applyAlignment="1">
      <alignment vertical="top"/>
    </xf>
    <xf numFmtId="0" fontId="3" fillId="4" borderId="25" xfId="0" applyFont="1" applyFill="1" applyBorder="1" applyAlignment="1">
      <alignment wrapText="1"/>
    </xf>
    <xf numFmtId="0" fontId="3" fillId="4" borderId="38" xfId="0" applyFont="1" applyFill="1" applyBorder="1"/>
    <xf numFmtId="0" fontId="2" fillId="4" borderId="71" xfId="0" applyFont="1" applyFill="1" applyBorder="1" applyAlignment="1">
      <alignment vertical="top" wrapText="1"/>
    </xf>
    <xf numFmtId="0" fontId="2" fillId="4" borderId="58" xfId="0" applyFont="1" applyFill="1" applyBorder="1" applyAlignment="1">
      <alignment vertical="top" wrapText="1"/>
    </xf>
    <xf numFmtId="0" fontId="2" fillId="4" borderId="53" xfId="0" applyFont="1" applyFill="1" applyBorder="1" applyAlignment="1">
      <alignment vertical="center" wrapText="1"/>
      <extLst>
        <ext xmlns:xfpb="http://schemas.microsoft.com/office/spreadsheetml/2022/featurepropertybag" uri="{C7286773-470A-42A8-94C5-96B5CB345126}">
          <xfpb:xfComplement i="0"/>
        </ext>
      </extLst>
    </xf>
    <xf numFmtId="0" fontId="3" fillId="4" borderId="50" xfId="0" applyFont="1" applyFill="1" applyBorder="1" applyAlignment="1">
      <alignment vertical="top" wrapText="1"/>
    </xf>
    <xf numFmtId="0" fontId="2" fillId="4" borderId="49" xfId="0" applyFont="1" applyFill="1" applyBorder="1" applyAlignment="1">
      <alignment vertical="center" wrapText="1"/>
      <extLst>
        <ext xmlns:xfpb="http://schemas.microsoft.com/office/spreadsheetml/2022/featurepropertybag" uri="{C7286773-470A-42A8-94C5-96B5CB345126}">
          <xfpb:xfComplement i="0"/>
        </ext>
      </extLst>
    </xf>
    <xf numFmtId="0" fontId="0" fillId="0" borderId="8" xfId="0" applyBorder="1" applyProtection="1">
      <protection locked="0"/>
    </xf>
    <xf numFmtId="0" fontId="1" fillId="5" borderId="17" xfId="0" applyFont="1" applyFill="1" applyBorder="1" applyAlignment="1" applyProtection="1">
      <alignment wrapText="1"/>
      <protection locked="0"/>
    </xf>
    <xf numFmtId="14" fontId="1" fillId="5" borderId="9" xfId="0" applyNumberFormat="1" applyFont="1" applyFill="1" applyBorder="1" applyAlignment="1">
      <alignment horizontal="center" wrapText="1"/>
    </xf>
    <xf numFmtId="0" fontId="7" fillId="0" borderId="9" xfId="0" applyFont="1" applyBorder="1" applyAlignment="1" applyProtection="1">
      <alignment wrapText="1"/>
      <protection locked="0"/>
    </xf>
    <xf numFmtId="0" fontId="0" fillId="0" borderId="9" xfId="0" applyBorder="1" applyAlignment="1" applyProtection="1">
      <alignment wrapText="1"/>
      <protection locked="0"/>
    </xf>
    <xf numFmtId="14" fontId="1" fillId="5" borderId="17" xfId="0" applyNumberFormat="1" applyFont="1" applyFill="1" applyBorder="1" applyAlignment="1">
      <alignment horizontal="center" wrapText="1"/>
    </xf>
    <xf numFmtId="0" fontId="7" fillId="0" borderId="17" xfId="0" applyFont="1" applyBorder="1" applyAlignment="1" applyProtection="1">
      <alignment wrapText="1"/>
      <protection locked="0"/>
    </xf>
    <xf numFmtId="0" fontId="1" fillId="5" borderId="17" xfId="0" applyFont="1" applyFill="1" applyBorder="1" applyAlignment="1" applyProtection="1">
      <alignment horizontal="center" vertical="center" wrapText="1"/>
      <protection locked="0"/>
    </xf>
    <xf numFmtId="0" fontId="4" fillId="7" borderId="0" xfId="0" applyFont="1" applyFill="1" applyAlignment="1" applyProtection="1">
      <alignment horizontal="center" vertical="center" wrapText="1"/>
      <protection locked="0"/>
    </xf>
    <xf numFmtId="0" fontId="1" fillId="5" borderId="9" xfId="0" applyFont="1" applyFill="1" applyBorder="1" applyAlignment="1">
      <alignment horizontal="center" wrapText="1"/>
    </xf>
    <xf numFmtId="0" fontId="1" fillId="5" borderId="17" xfId="0" applyFont="1" applyFill="1" applyBorder="1" applyAlignment="1">
      <alignment horizontal="center" wrapText="1"/>
    </xf>
    <xf numFmtId="0" fontId="8" fillId="0" borderId="17" xfId="0" quotePrefix="1" applyFont="1" applyBorder="1" applyAlignment="1" applyProtection="1">
      <alignment horizontal="left"/>
      <protection locked="0"/>
    </xf>
    <xf numFmtId="49" fontId="0" fillId="0" borderId="17" xfId="0" applyNumberFormat="1" applyBorder="1" applyAlignment="1" applyProtection="1">
      <alignment wrapText="1"/>
      <protection locked="0"/>
    </xf>
    <xf numFmtId="14" fontId="1" fillId="5" borderId="1" xfId="0" applyNumberFormat="1" applyFont="1" applyFill="1" applyBorder="1" applyAlignment="1">
      <alignment horizontal="center" wrapText="1"/>
    </xf>
    <xf numFmtId="0" fontId="7" fillId="0" borderId="17" xfId="0" applyFont="1" applyBorder="1" applyAlignment="1" applyProtection="1">
      <alignment horizontal="left" wrapText="1"/>
      <protection locked="0"/>
    </xf>
    <xf numFmtId="14" fontId="0" fillId="0" borderId="17" xfId="0" applyNumberFormat="1" applyBorder="1" applyAlignment="1" applyProtection="1">
      <alignment horizontal="left" wrapText="1"/>
      <protection locked="0"/>
    </xf>
    <xf numFmtId="14" fontId="0" fillId="0" borderId="17" xfId="0" applyNumberFormat="1" applyBorder="1" applyAlignment="1" applyProtection="1">
      <alignment horizontal="left"/>
      <protection locked="0"/>
    </xf>
    <xf numFmtId="14" fontId="0" fillId="0" borderId="17" xfId="0" applyNumberFormat="1" applyBorder="1" applyAlignment="1" applyProtection="1">
      <alignment wrapText="1"/>
      <protection locked="0"/>
    </xf>
    <xf numFmtId="14" fontId="0" fillId="0" borderId="17" xfId="0" applyNumberFormat="1" applyBorder="1" applyProtection="1">
      <protection locked="0"/>
    </xf>
    <xf numFmtId="164" fontId="0" fillId="0" borderId="17" xfId="0" applyNumberFormat="1" applyBorder="1" applyAlignment="1" applyProtection="1">
      <alignment wrapText="1"/>
      <protection locked="0"/>
    </xf>
    <xf numFmtId="164" fontId="0" fillId="0" borderId="17" xfId="0" applyNumberFormat="1" applyBorder="1" applyProtection="1">
      <protection locked="0"/>
    </xf>
    <xf numFmtId="165" fontId="0" fillId="0" borderId="17" xfId="0" applyNumberFormat="1" applyBorder="1" applyAlignment="1" applyProtection="1">
      <alignment horizontal="right" wrapText="1"/>
      <protection locked="0"/>
    </xf>
    <xf numFmtId="0" fontId="0" fillId="0" borderId="17" xfId="0" applyBorder="1" applyAlignment="1" applyProtection="1">
      <alignment horizontal="right"/>
      <protection locked="0"/>
    </xf>
    <xf numFmtId="0" fontId="0" fillId="0" borderId="17" xfId="0" applyBorder="1" applyAlignment="1" applyProtection="1">
      <alignment horizontal="right" wrapText="1"/>
      <protection locked="0"/>
    </xf>
    <xf numFmtId="0" fontId="4" fillId="7" borderId="9" xfId="0" applyFont="1" applyFill="1" applyBorder="1" applyAlignment="1" applyProtection="1">
      <alignment horizontal="center" vertical="center" wrapText="1"/>
      <protection locked="0"/>
    </xf>
    <xf numFmtId="0" fontId="0" fillId="0" borderId="9" xfId="0" applyBorder="1" applyProtection="1">
      <protection locked="0"/>
    </xf>
    <xf numFmtId="0" fontId="1" fillId="5" borderId="8" xfId="0" applyFont="1" applyFill="1" applyBorder="1" applyAlignment="1">
      <alignment horizontal="center" wrapText="1"/>
    </xf>
    <xf numFmtId="14" fontId="0" fillId="0" borderId="9" xfId="0" applyNumberFormat="1" applyBorder="1" applyProtection="1">
      <protection locked="0"/>
    </xf>
    <xf numFmtId="0" fontId="1" fillId="5" borderId="9"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5" borderId="17" xfId="0" applyFont="1" applyFill="1" applyBorder="1" applyAlignment="1">
      <alignment horizontal="center" vertical="center" wrapText="1"/>
    </xf>
    <xf numFmtId="14" fontId="1" fillId="5" borderId="1" xfId="0" applyNumberFormat="1" applyFont="1" applyFill="1" applyBorder="1" applyAlignment="1">
      <alignment horizontal="center" vertical="center" wrapText="1"/>
    </xf>
    <xf numFmtId="14" fontId="1" fillId="5" borderId="17" xfId="0" applyNumberFormat="1" applyFont="1" applyFill="1" applyBorder="1" applyAlignment="1">
      <alignment horizontal="center" vertical="center" wrapText="1"/>
    </xf>
    <xf numFmtId="164" fontId="1" fillId="5" borderId="1" xfId="0" applyNumberFormat="1" applyFont="1" applyFill="1" applyBorder="1" applyAlignment="1">
      <alignment horizontal="center" vertical="center" wrapText="1"/>
    </xf>
    <xf numFmtId="0" fontId="0" fillId="0" borderId="0" xfId="0" applyAlignment="1" applyProtection="1">
      <alignment horizontal="center" vertical="center" wrapText="1"/>
      <protection locked="0"/>
    </xf>
    <xf numFmtId="22" fontId="0" fillId="0" borderId="17" xfId="0" applyNumberFormat="1" applyBorder="1" applyProtection="1">
      <protection locked="0"/>
    </xf>
    <xf numFmtId="0" fontId="0" fillId="0" borderId="17" xfId="0" applyBorder="1" applyAlignment="1" applyProtection="1">
      <alignment horizontal="left" wrapText="1"/>
      <protection locked="0"/>
    </xf>
    <xf numFmtId="0" fontId="0" fillId="0" borderId="0" xfId="0" applyAlignment="1" applyProtection="1">
      <alignment horizontal="left" wrapText="1"/>
      <protection locked="0"/>
    </xf>
    <xf numFmtId="0" fontId="1" fillId="2" borderId="1" xfId="0" applyFont="1" applyFill="1" applyBorder="1" applyAlignment="1">
      <alignment horizontal="center" wrapText="1"/>
    </xf>
    <xf numFmtId="0" fontId="0" fillId="3" borderId="1" xfId="0" applyFill="1" applyBorder="1" applyAlignment="1">
      <alignment wrapText="1"/>
    </xf>
    <xf numFmtId="1" fontId="0" fillId="0" borderId="1" xfId="0" applyNumberFormat="1" applyBorder="1" applyAlignment="1">
      <alignment horizontal="center" vertical="top"/>
    </xf>
    <xf numFmtId="1" fontId="0" fillId="3" borderId="1" xfId="0" applyNumberFormat="1" applyFill="1" applyBorder="1" applyAlignment="1">
      <alignment horizontal="center" vertical="top"/>
    </xf>
    <xf numFmtId="9" fontId="3" fillId="3" borderId="1" xfId="1" applyFont="1" applyFill="1" applyBorder="1" applyAlignment="1">
      <alignment horizontal="center" vertical="top"/>
    </xf>
    <xf numFmtId="0" fontId="1" fillId="2" borderId="1" xfId="0" applyFont="1" applyFill="1" applyBorder="1" applyAlignment="1">
      <alignment horizontal="right" vertical="top"/>
    </xf>
    <xf numFmtId="1" fontId="1" fillId="2" borderId="1" xfId="0" applyNumberFormat="1" applyFont="1" applyFill="1" applyBorder="1" applyAlignment="1">
      <alignment horizontal="center" vertical="top"/>
    </xf>
    <xf numFmtId="9" fontId="1" fillId="2" borderId="1" xfId="1" applyFont="1" applyFill="1" applyBorder="1" applyAlignment="1">
      <alignment horizontal="center" vertical="top"/>
    </xf>
    <xf numFmtId="9" fontId="3" fillId="0" borderId="0" xfId="1" applyFont="1" applyFill="1" applyBorder="1" applyAlignment="1">
      <alignment horizontal="center"/>
    </xf>
    <xf numFmtId="0" fontId="4" fillId="8" borderId="0" xfId="0" applyFont="1" applyFill="1" applyAlignment="1">
      <alignment horizontal="right"/>
    </xf>
    <xf numFmtId="0" fontId="0" fillId="10" borderId="0" xfId="0" applyFill="1"/>
    <xf numFmtId="0" fontId="0" fillId="0" borderId="1" xfId="0" applyBorder="1" applyAlignment="1">
      <alignment horizontal="left"/>
    </xf>
    <xf numFmtId="1" fontId="3" fillId="0" borderId="1" xfId="0" applyNumberFormat="1" applyFont="1" applyBorder="1" applyAlignment="1">
      <alignment horizontal="left"/>
    </xf>
    <xf numFmtId="9" fontId="3" fillId="11" borderId="1" xfId="1" applyFont="1" applyFill="1" applyBorder="1" applyAlignment="1">
      <alignment horizontal="left"/>
    </xf>
    <xf numFmtId="0" fontId="3" fillId="11" borderId="1" xfId="0" applyFont="1" applyFill="1" applyBorder="1" applyAlignment="1">
      <alignment horizontal="left"/>
    </xf>
    <xf numFmtId="1" fontId="3" fillId="11" borderId="1" xfId="0" applyNumberFormat="1" applyFont="1" applyFill="1" applyBorder="1" applyAlignment="1">
      <alignment horizontal="left"/>
    </xf>
    <xf numFmtId="0" fontId="0" fillId="11" borderId="1" xfId="0" applyFill="1" applyBorder="1" applyAlignment="1">
      <alignment horizontal="left"/>
    </xf>
    <xf numFmtId="1" fontId="3" fillId="11" borderId="1" xfId="1" applyNumberFormat="1" applyFont="1" applyFill="1" applyBorder="1" applyAlignment="1">
      <alignment horizontal="left"/>
    </xf>
    <xf numFmtId="1" fontId="0" fillId="11" borderId="1" xfId="1" applyNumberFormat="1" applyFont="1" applyFill="1" applyBorder="1" applyAlignment="1">
      <alignment horizontal="left"/>
    </xf>
    <xf numFmtId="1" fontId="0" fillId="11" borderId="1" xfId="0" applyNumberFormat="1" applyFill="1" applyBorder="1" applyAlignment="1">
      <alignment horizontal="left"/>
    </xf>
    <xf numFmtId="0" fontId="3" fillId="0" borderId="1" xfId="0" applyFont="1" applyBorder="1" applyAlignment="1">
      <alignment horizontal="left"/>
    </xf>
    <xf numFmtId="0" fontId="16" fillId="11" borderId="1" xfId="0" applyFont="1" applyFill="1" applyBorder="1" applyAlignment="1">
      <alignment horizontal="left"/>
    </xf>
    <xf numFmtId="1" fontId="16" fillId="11" borderId="1" xfId="0" applyNumberFormat="1" applyFont="1" applyFill="1" applyBorder="1" applyAlignment="1">
      <alignment horizontal="left"/>
    </xf>
    <xf numFmtId="0" fontId="16" fillId="0" borderId="0" xfId="0" applyFont="1"/>
    <xf numFmtId="0" fontId="6" fillId="10" borderId="19" xfId="0" applyFont="1" applyFill="1" applyBorder="1"/>
    <xf numFmtId="0" fontId="1" fillId="2" borderId="19" xfId="0" applyFont="1" applyFill="1" applyBorder="1" applyAlignment="1">
      <alignment horizontal="center"/>
    </xf>
    <xf numFmtId="0" fontId="0" fillId="10" borderId="1" xfId="0" applyFill="1" applyBorder="1"/>
    <xf numFmtId="0" fontId="1" fillId="10" borderId="1" xfId="0" applyFont="1" applyFill="1" applyBorder="1"/>
    <xf numFmtId="0" fontId="1" fillId="0" borderId="0" xfId="0" applyFont="1" applyAlignment="1">
      <alignment horizontal="right" vertical="top"/>
    </xf>
    <xf numFmtId="0" fontId="1" fillId="10" borderId="1" xfId="0" applyFont="1" applyFill="1" applyBorder="1" applyAlignment="1">
      <alignment horizontal="center"/>
    </xf>
    <xf numFmtId="1" fontId="1" fillId="0" borderId="0" xfId="0" applyNumberFormat="1" applyFont="1" applyAlignment="1">
      <alignment horizontal="center" vertical="top"/>
    </xf>
    <xf numFmtId="9" fontId="1" fillId="0" borderId="0" xfId="1" applyFont="1" applyFill="1" applyBorder="1" applyAlignment="1">
      <alignment horizontal="center" vertical="top"/>
    </xf>
    <xf numFmtId="0" fontId="17" fillId="10" borderId="1" xfId="0" applyFont="1" applyFill="1" applyBorder="1" applyAlignment="1">
      <alignment horizontal="left"/>
    </xf>
    <xf numFmtId="0" fontId="0" fillId="0" borderId="1" xfId="0" applyBorder="1" applyAlignment="1">
      <alignment horizontal="right"/>
    </xf>
    <xf numFmtId="0" fontId="3" fillId="0" borderId="1" xfId="0" applyFont="1" applyBorder="1" applyAlignment="1">
      <alignment horizontal="right"/>
    </xf>
    <xf numFmtId="0" fontId="3" fillId="0" borderId="1" xfId="1" applyNumberFormat="1" applyFont="1" applyBorder="1" applyAlignment="1">
      <alignment horizontal="center"/>
    </xf>
    <xf numFmtId="0" fontId="0" fillId="0" borderId="72" xfId="0" applyBorder="1"/>
    <xf numFmtId="0" fontId="2" fillId="4" borderId="45" xfId="0" applyFont="1" applyFill="1" applyBorder="1" applyAlignment="1">
      <alignment vertical="top" wrapText="1"/>
      <extLst>
        <ext xmlns:xfpb="http://schemas.microsoft.com/office/spreadsheetml/2022/featurepropertybag" uri="{C7286773-470A-42A8-94C5-96B5CB345126}">
          <xfpb:xfComplement i="0"/>
        </ext>
      </extLst>
    </xf>
    <xf numFmtId="0" fontId="1" fillId="5" borderId="75" xfId="0" applyFont="1" applyFill="1" applyBorder="1" applyAlignment="1">
      <alignment horizontal="left" vertical="center"/>
    </xf>
    <xf numFmtId="0" fontId="3" fillId="0" borderId="9" xfId="0" applyFont="1" applyBorder="1" applyAlignment="1">
      <alignment vertical="top" wrapText="1"/>
    </xf>
    <xf numFmtId="0" fontId="0" fillId="0" borderId="1" xfId="0" applyBorder="1" applyAlignment="1">
      <alignment horizontal="left" vertical="top" wrapText="1"/>
    </xf>
    <xf numFmtId="0" fontId="1" fillId="2" borderId="1" xfId="0" applyFont="1" applyFill="1" applyBorder="1" applyAlignment="1">
      <alignment horizontal="left" vertical="top" wrapText="1"/>
    </xf>
    <xf numFmtId="0" fontId="1" fillId="10" borderId="1" xfId="0" applyFont="1" applyFill="1" applyBorder="1" applyAlignment="1">
      <alignment horizontal="left" vertical="top" wrapText="1"/>
    </xf>
    <xf numFmtId="0" fontId="14" fillId="0" borderId="0" xfId="0" applyFont="1" applyAlignment="1">
      <alignment wrapText="1"/>
    </xf>
    <xf numFmtId="0" fontId="13" fillId="0" borderId="0" xfId="0" applyFont="1" applyAlignment="1">
      <alignment wrapText="1"/>
    </xf>
    <xf numFmtId="0" fontId="1" fillId="0" borderId="6" xfId="0" applyFont="1" applyBorder="1" applyAlignment="1">
      <alignment horizontal="center"/>
    </xf>
    <xf numFmtId="0" fontId="3" fillId="0" borderId="40" xfId="0" applyFont="1" applyBorder="1" applyAlignment="1">
      <alignment wrapText="1"/>
    </xf>
    <xf numFmtId="0" fontId="3" fillId="0" borderId="0" xfId="0" applyFont="1" applyAlignment="1">
      <alignment wrapText="1"/>
    </xf>
    <xf numFmtId="0" fontId="3" fillId="0" borderId="12" xfId="0" applyFont="1" applyBorder="1"/>
    <xf numFmtId="0" fontId="3" fillId="0" borderId="11" xfId="0" applyFont="1" applyBorder="1" applyAlignment="1">
      <alignment vertical="top"/>
    </xf>
    <xf numFmtId="0" fontId="3" fillId="0" borderId="40" xfId="0" applyFont="1" applyBorder="1" applyAlignment="1">
      <alignment vertical="top" wrapText="1"/>
    </xf>
    <xf numFmtId="0" fontId="0" fillId="4" borderId="51" xfId="0" applyFill="1" applyBorder="1" applyAlignment="1">
      <alignment vertical="center" wrapText="1"/>
    </xf>
    <xf numFmtId="0" fontId="0" fillId="11" borderId="73" xfId="0" applyFill="1" applyBorder="1" applyAlignment="1">
      <alignment horizontal="left" vertical="center" wrapText="1"/>
    </xf>
    <xf numFmtId="0" fontId="0" fillId="11" borderId="24" xfId="0" applyFill="1" applyBorder="1" applyAlignment="1">
      <alignment vertical="center"/>
    </xf>
    <xf numFmtId="0" fontId="1" fillId="5" borderId="8" xfId="0" applyFont="1" applyFill="1" applyBorder="1" applyAlignment="1">
      <alignment horizontal="center" vertical="center" wrapText="1"/>
    </xf>
    <xf numFmtId="0" fontId="0" fillId="0" borderId="8" xfId="0" applyBorder="1" applyAlignment="1" applyProtection="1">
      <alignment wrapText="1"/>
      <protection locked="0"/>
    </xf>
    <xf numFmtId="14" fontId="1" fillId="5" borderId="4" xfId="0" applyNumberFormat="1" applyFont="1" applyFill="1" applyBorder="1" applyAlignment="1">
      <alignment horizontal="center" vertical="center" wrapText="1"/>
    </xf>
    <xf numFmtId="14" fontId="0" fillId="0" borderId="9" xfId="0" applyNumberFormat="1" applyBorder="1" applyAlignment="1" applyProtection="1">
      <alignment wrapText="1"/>
      <protection locked="0"/>
    </xf>
    <xf numFmtId="0" fontId="11" fillId="0" borderId="17" xfId="0" applyFont="1" applyBorder="1" applyAlignment="1" applyProtection="1">
      <alignment horizontal="right"/>
      <protection locked="0"/>
    </xf>
    <xf numFmtId="0" fontId="3" fillId="4" borderId="74" xfId="0" applyFont="1" applyFill="1" applyBorder="1" applyAlignment="1">
      <alignment horizontal="left" vertical="top" wrapText="1"/>
    </xf>
    <xf numFmtId="0" fontId="3" fillId="11" borderId="38" xfId="0" applyFont="1" applyFill="1" applyBorder="1" applyAlignment="1">
      <alignment wrapText="1"/>
    </xf>
    <xf numFmtId="0" fontId="3" fillId="4" borderId="10" xfId="0" applyFont="1" applyFill="1" applyBorder="1" applyAlignment="1">
      <alignment horizontal="left" vertical="top"/>
    </xf>
    <xf numFmtId="0" fontId="3" fillId="4" borderId="11" xfId="0" applyFont="1" applyFill="1" applyBorder="1" applyAlignment="1">
      <alignment horizontal="left" vertical="top" wrapText="1"/>
    </xf>
    <xf numFmtId="0" fontId="0" fillId="11" borderId="0" xfId="0" applyFill="1"/>
    <xf numFmtId="0" fontId="1" fillId="5" borderId="77" xfId="0" applyFont="1" applyFill="1" applyBorder="1" applyAlignment="1">
      <alignment horizontal="center" vertical="center"/>
    </xf>
    <xf numFmtId="0" fontId="1" fillId="5" borderId="1" xfId="0" applyFont="1" applyFill="1" applyBorder="1" applyAlignment="1">
      <alignment horizontal="center" vertical="center"/>
    </xf>
    <xf numFmtId="0" fontId="2" fillId="4" borderId="34" xfId="0" applyFont="1" applyFill="1" applyBorder="1" applyAlignment="1">
      <alignment horizontal="center" vertical="center" wrapText="1"/>
      <extLst>
        <ext xmlns:xfpb="http://schemas.microsoft.com/office/spreadsheetml/2022/featurepropertybag" uri="{C7286773-470A-42A8-94C5-96B5CB345126}">
          <xfpb:xfComplement i="0"/>
        </ext>
      </extLst>
    </xf>
    <xf numFmtId="0" fontId="2" fillId="4" borderId="21" xfId="0" applyFont="1" applyFill="1" applyBorder="1" applyAlignment="1">
      <alignment horizontal="center" vertical="center" wrapText="1"/>
      <extLst>
        <ext xmlns:xfpb="http://schemas.microsoft.com/office/spreadsheetml/2022/featurepropertybag" uri="{C7286773-470A-42A8-94C5-96B5CB345126}">
          <xfpb:xfComplement i="0"/>
        </ext>
      </extLst>
    </xf>
    <xf numFmtId="0" fontId="2" fillId="4" borderId="37" xfId="0" applyFont="1" applyFill="1" applyBorder="1" applyAlignment="1">
      <alignment horizontal="center" vertical="center" wrapText="1"/>
      <extLst>
        <ext xmlns:xfpb="http://schemas.microsoft.com/office/spreadsheetml/2022/featurepropertybag" uri="{C7286773-470A-42A8-94C5-96B5CB345126}">
          <xfpb:xfComplement i="0"/>
        </ext>
      </extLst>
    </xf>
    <xf numFmtId="0" fontId="2" fillId="4" borderId="57" xfId="0" applyFont="1" applyFill="1" applyBorder="1" applyAlignment="1">
      <alignment horizontal="center" vertical="center" wrapText="1"/>
      <extLst>
        <ext xmlns:xfpb="http://schemas.microsoft.com/office/spreadsheetml/2022/featurepropertybag" uri="{C7286773-470A-42A8-94C5-96B5CB345126}">
          <xfpb:xfComplement i="0"/>
        </ext>
      </extLst>
    </xf>
    <xf numFmtId="0" fontId="2" fillId="4" borderId="59" xfId="0" applyFont="1" applyFill="1" applyBorder="1" applyAlignment="1">
      <alignment horizontal="center" vertical="center" wrapText="1"/>
      <extLst>
        <ext xmlns:xfpb="http://schemas.microsoft.com/office/spreadsheetml/2022/featurepropertybag" uri="{C7286773-470A-42A8-94C5-96B5CB345126}">
          <xfpb:xfComplement i="0"/>
        </ext>
      </extLst>
    </xf>
    <xf numFmtId="0" fontId="1" fillId="5" borderId="43" xfId="0" applyFont="1" applyFill="1" applyBorder="1" applyAlignment="1">
      <alignment horizontal="left" vertical="top"/>
    </xf>
    <xf numFmtId="0" fontId="1" fillId="5" borderId="46" xfId="0" applyFont="1" applyFill="1" applyBorder="1" applyAlignment="1">
      <alignment horizontal="left" vertical="top"/>
    </xf>
    <xf numFmtId="0" fontId="4" fillId="4" borderId="18" xfId="0" applyFont="1" applyFill="1" applyBorder="1" applyAlignment="1">
      <alignment horizontal="left" vertical="top" wrapText="1"/>
    </xf>
    <xf numFmtId="0" fontId="4" fillId="4" borderId="33" xfId="0" applyFont="1" applyFill="1" applyBorder="1" applyAlignment="1">
      <alignment horizontal="left" vertical="top" wrapText="1"/>
    </xf>
    <xf numFmtId="0" fontId="3" fillId="4" borderId="15" xfId="0" applyFont="1" applyFill="1" applyBorder="1" applyAlignment="1">
      <alignment horizontal="left" vertical="top" wrapText="1"/>
    </xf>
    <xf numFmtId="0" fontId="3" fillId="4" borderId="60" xfId="0" applyFont="1" applyFill="1" applyBorder="1" applyAlignment="1">
      <alignment horizontal="left" vertical="top" wrapText="1"/>
    </xf>
    <xf numFmtId="0" fontId="3" fillId="4" borderId="63" xfId="0" applyFont="1" applyFill="1" applyBorder="1" applyAlignment="1">
      <alignment horizontal="left" vertical="top" wrapText="1"/>
    </xf>
    <xf numFmtId="0" fontId="2" fillId="4" borderId="18" xfId="0" applyFont="1" applyFill="1" applyBorder="1" applyAlignment="1">
      <alignment horizontal="center" vertical="center" wrapText="1"/>
      <extLst>
        <ext xmlns:xfpb="http://schemas.microsoft.com/office/spreadsheetml/2022/featurepropertybag" uri="{C7286773-470A-42A8-94C5-96B5CB345126}">
          <xfpb:xfComplement i="0"/>
        </ext>
      </extLst>
    </xf>
    <xf numFmtId="0" fontId="2" fillId="4" borderId="20" xfId="0" applyFont="1" applyFill="1" applyBorder="1" applyAlignment="1">
      <alignment horizontal="center" vertical="center" wrapText="1"/>
      <extLst>
        <ext xmlns:xfpb="http://schemas.microsoft.com/office/spreadsheetml/2022/featurepropertybag" uri="{C7286773-470A-42A8-94C5-96B5CB345126}">
          <xfpb:xfComplement i="0"/>
        </ext>
      </extLst>
    </xf>
    <xf numFmtId="0" fontId="2" fillId="4" borderId="64" xfId="0" applyFont="1" applyFill="1" applyBorder="1" applyAlignment="1">
      <alignment horizontal="center" vertical="center" wrapText="1"/>
      <extLst>
        <ext xmlns:xfpb="http://schemas.microsoft.com/office/spreadsheetml/2022/featurepropertybag" uri="{C7286773-470A-42A8-94C5-96B5CB345126}">
          <xfpb:xfComplement i="0"/>
        </ext>
      </extLst>
    </xf>
    <xf numFmtId="0" fontId="2" fillId="4" borderId="39" xfId="0" applyFont="1" applyFill="1" applyBorder="1" applyAlignment="1">
      <alignment horizontal="center" vertical="center" wrapText="1"/>
      <extLst>
        <ext xmlns:xfpb="http://schemas.microsoft.com/office/spreadsheetml/2022/featurepropertybag" uri="{C7286773-470A-42A8-94C5-96B5CB345126}">
          <xfpb:xfComplement i="0"/>
        </ext>
      </extLst>
    </xf>
    <xf numFmtId="0" fontId="2" fillId="4" borderId="65" xfId="0" applyFont="1" applyFill="1" applyBorder="1" applyAlignment="1">
      <alignment horizontal="center" vertical="center" wrapText="1"/>
      <extLst>
        <ext xmlns:xfpb="http://schemas.microsoft.com/office/spreadsheetml/2022/featurepropertybag" uri="{C7286773-470A-42A8-94C5-96B5CB345126}">
          <xfpb:xfComplement i="0"/>
        </ext>
      </extLst>
    </xf>
    <xf numFmtId="0" fontId="2" fillId="4" borderId="23" xfId="0" applyFont="1" applyFill="1" applyBorder="1" applyAlignment="1">
      <alignment horizontal="center" vertical="center" wrapText="1"/>
      <extLst>
        <ext xmlns:xfpb="http://schemas.microsoft.com/office/spreadsheetml/2022/featurepropertybag" uri="{C7286773-470A-42A8-94C5-96B5CB345126}">
          <xfpb:xfComplement i="0"/>
        </ext>
      </extLst>
    </xf>
    <xf numFmtId="0" fontId="2" fillId="4" borderId="4" xfId="0" applyFont="1" applyFill="1" applyBorder="1" applyAlignment="1">
      <alignment horizontal="center" vertical="center" wrapText="1"/>
      <extLst>
        <ext xmlns:xfpb="http://schemas.microsoft.com/office/spreadsheetml/2022/featurepropertybag" uri="{C7286773-470A-42A8-94C5-96B5CB345126}">
          <xfpb:xfComplement i="0"/>
        </ext>
      </extLst>
    </xf>
    <xf numFmtId="0" fontId="2" fillId="4" borderId="7" xfId="0" applyFont="1" applyFill="1" applyBorder="1" applyAlignment="1">
      <alignment horizontal="center" vertical="center" wrapText="1"/>
      <extLst>
        <ext xmlns:xfpb="http://schemas.microsoft.com/office/spreadsheetml/2022/featurepropertybag" uri="{C7286773-470A-42A8-94C5-96B5CB345126}">
          <xfpb:xfComplement i="0"/>
        </ext>
      </extLst>
    </xf>
    <xf numFmtId="0" fontId="1" fillId="2" borderId="5" xfId="0" applyFont="1" applyFill="1" applyBorder="1" applyAlignment="1">
      <alignment horizontal="left" vertical="center"/>
    </xf>
    <xf numFmtId="0" fontId="1" fillId="2" borderId="6" xfId="0" applyFont="1" applyFill="1" applyBorder="1" applyAlignment="1">
      <alignment horizontal="left" vertical="center"/>
    </xf>
    <xf numFmtId="0" fontId="2" fillId="4" borderId="35" xfId="0" applyFont="1" applyFill="1" applyBorder="1" applyAlignment="1">
      <alignment horizontal="center" vertical="center" wrapText="1"/>
      <extLst>
        <ext xmlns:xfpb="http://schemas.microsoft.com/office/spreadsheetml/2022/featurepropertybag" uri="{C7286773-470A-42A8-94C5-96B5CB345126}">
          <xfpb:xfComplement i="0"/>
        </ext>
      </extLst>
    </xf>
    <xf numFmtId="0" fontId="2" fillId="4" borderId="22" xfId="0" applyFont="1" applyFill="1" applyBorder="1" applyAlignment="1">
      <alignment horizontal="center" vertical="center" wrapText="1"/>
      <extLst>
        <ext xmlns:xfpb="http://schemas.microsoft.com/office/spreadsheetml/2022/featurepropertybag" uri="{C7286773-470A-42A8-94C5-96B5CB345126}">
          <xfpb:xfComplement i="0"/>
        </ext>
      </extLst>
    </xf>
    <xf numFmtId="0" fontId="2" fillId="4" borderId="70" xfId="0" applyFont="1" applyFill="1" applyBorder="1" applyAlignment="1">
      <alignment horizontal="center" vertical="center" wrapText="1"/>
      <extLst>
        <ext xmlns:xfpb="http://schemas.microsoft.com/office/spreadsheetml/2022/featurepropertybag" uri="{C7286773-470A-42A8-94C5-96B5CB345126}">
          <xfpb:xfComplement i="0"/>
        </ext>
      </extLst>
    </xf>
    <xf numFmtId="0" fontId="3" fillId="4" borderId="76" xfId="0" applyFont="1" applyFill="1" applyBorder="1" applyAlignment="1">
      <alignment horizontal="left" vertical="top" wrapText="1"/>
    </xf>
    <xf numFmtId="0" fontId="3" fillId="4" borderId="2" xfId="0" applyFont="1" applyFill="1" applyBorder="1" applyAlignment="1">
      <alignment horizontal="left" vertical="top" wrapText="1"/>
    </xf>
    <xf numFmtId="0" fontId="3" fillId="4" borderId="8" xfId="0" applyFont="1" applyFill="1" applyBorder="1" applyAlignment="1">
      <alignment horizontal="left" vertical="top" wrapText="1"/>
    </xf>
    <xf numFmtId="0" fontId="3" fillId="4" borderId="0" xfId="0" applyFont="1" applyFill="1" applyAlignment="1">
      <alignment horizontal="left" vertical="top" wrapText="1"/>
    </xf>
    <xf numFmtId="0" fontId="3" fillId="4" borderId="8" xfId="0" applyFont="1" applyFill="1" applyBorder="1" applyAlignment="1">
      <alignment horizontal="left" wrapText="1"/>
    </xf>
    <xf numFmtId="0" fontId="3" fillId="4" borderId="0" xfId="0" applyFont="1" applyFill="1" applyAlignment="1">
      <alignment horizontal="left" wrapText="1"/>
    </xf>
    <xf numFmtId="0" fontId="1" fillId="5" borderId="1" xfId="0" applyFont="1" applyFill="1" applyBorder="1" applyAlignment="1">
      <alignment horizontal="center" vertical="center" wrapText="1"/>
    </xf>
    <xf numFmtId="0" fontId="1" fillId="0" borderId="0" xfId="0" applyFont="1" applyAlignment="1">
      <alignment horizontal="center"/>
    </xf>
    <xf numFmtId="0" fontId="2" fillId="9" borderId="0" xfId="0" applyFont="1" applyFill="1" applyAlignment="1">
      <alignment horizontal="center"/>
    </xf>
    <xf numFmtId="0" fontId="1" fillId="10" borderId="1" xfId="0" applyFont="1" applyFill="1" applyBorder="1" applyAlignment="1">
      <alignment horizontal="center" wrapText="1"/>
    </xf>
    <xf numFmtId="0" fontId="1" fillId="2" borderId="1" xfId="0" applyFont="1" applyFill="1" applyBorder="1" applyAlignment="1">
      <alignment horizontal="center" vertical="center"/>
    </xf>
    <xf numFmtId="0" fontId="1" fillId="2" borderId="1" xfId="0" applyFont="1" applyFill="1" applyBorder="1" applyAlignment="1">
      <alignment horizontal="center" wrapText="1"/>
    </xf>
    <xf numFmtId="0" fontId="14" fillId="6" borderId="1" xfId="0" applyFont="1" applyFill="1" applyBorder="1" applyAlignment="1">
      <alignment horizontal="left" wrapText="1"/>
    </xf>
    <xf numFmtId="0" fontId="13" fillId="6" borderId="1" xfId="0" applyFont="1" applyFill="1" applyBorder="1" applyAlignment="1">
      <alignment horizontal="left" wrapText="1"/>
    </xf>
    <xf numFmtId="0" fontId="14" fillId="6" borderId="3" xfId="0" applyFont="1" applyFill="1" applyBorder="1" applyAlignment="1">
      <alignment horizontal="left" vertical="top" wrapText="1"/>
    </xf>
    <xf numFmtId="0" fontId="14" fillId="6" borderId="4" xfId="0" applyFont="1" applyFill="1" applyBorder="1" applyAlignment="1">
      <alignment horizontal="left" vertical="top" wrapText="1"/>
    </xf>
    <xf numFmtId="0" fontId="13" fillId="6" borderId="3" xfId="0" applyFont="1" applyFill="1" applyBorder="1" applyAlignment="1">
      <alignment horizontal="left" vertical="top" wrapText="1"/>
    </xf>
    <xf numFmtId="0" fontId="13" fillId="6" borderId="4" xfId="0" applyFont="1" applyFill="1" applyBorder="1" applyAlignment="1">
      <alignment horizontal="left" vertical="top" wrapText="1"/>
    </xf>
  </cellXfs>
  <cellStyles count="3">
    <cellStyle name="Normal" xfId="0" builtinId="0"/>
    <cellStyle name="Normal 2" xfId="2" xr:uid="{97B7D894-5ADC-4131-93B9-AE0CAF2E45A8}"/>
    <cellStyle name="Percent" xfId="1" builtinId="5"/>
  </cellStyles>
  <dxfs count="0"/>
  <tableStyles count="0" defaultTableStyle="TableStyleMedium2" defaultPivotStyle="PivotStyleLight16"/>
  <colors>
    <mruColors>
      <color rgb="FF00B050"/>
      <color rgb="FFFABC32"/>
      <color rgb="FF44546A"/>
      <color rgb="FFD5DC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 Id="rId14" Type="http://schemas.microsoft.com/office/2022/11/relationships/FeaturePropertyBag" Target="featurePropertyBag/featurePropertyBag.xml"/></Relationships>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persons/person.xml><?xml version="1.0" encoding="utf-8"?>
<personList xmlns="http://schemas.microsoft.com/office/spreadsheetml/2018/threadedcomments" xmlns:x="http://schemas.openxmlformats.org/spreadsheetml/2006/main">
  <person displayName="Gettel, Sandra (DHHS)" id="{E8AA5353-FB16-405F-B427-72AE73A1DBE5}" userId="S::GettelS@michigan.gov::cfbfcc3f-2637-4b4b-becc-8a21f9de7f4d" providerId="AD"/>
</personList>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M105" dT="2025-06-16T18:02:56.10" personId="{E8AA5353-FB16-405F-B427-72AE73A1DBE5}" id="{4602F823-7403-4C22-9C94-2F17A6FDCC2B}">
    <text>Should be hours</text>
  </threadedComment>
  <threadedComment ref="I254" dT="2025-06-10T20:16:10.74" personId="{E8AA5353-FB16-405F-B427-72AE73A1DBE5}" id="{D789C354-5CBE-4AAE-8BD2-6665EF6E18E7}">
    <text xml:space="preserve">Why was there an extension applied </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 Id="rId4" Type="http://schemas.microsoft.com/office/2017/10/relationships/threadedComment" Target="../threadedComments/threadedComment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41DB3A-40CC-4DED-8D70-7784064C8C7D}">
  <dimension ref="A1:J140"/>
  <sheetViews>
    <sheetView tabSelected="1" topLeftCell="A3" zoomScaleNormal="100" workbookViewId="0">
      <selection activeCell="C3" sqref="C3:D3"/>
    </sheetView>
  </sheetViews>
  <sheetFormatPr defaultRowHeight="14.4" x14ac:dyDescent="0.3"/>
  <cols>
    <col min="1" max="1" width="10.88671875" style="86" customWidth="1"/>
    <col min="2" max="2" width="13.5546875" customWidth="1"/>
    <col min="3" max="3" width="44.109375" style="34" customWidth="1"/>
    <col min="4" max="4" width="79.44140625" customWidth="1"/>
    <col min="5" max="5" width="11.109375" customWidth="1"/>
    <col min="6" max="6" width="10.33203125" customWidth="1"/>
    <col min="9" max="9" width="9.109375" customWidth="1"/>
    <col min="10" max="10" width="23.33203125" customWidth="1"/>
  </cols>
  <sheetData>
    <row r="1" spans="1:10" x14ac:dyDescent="0.3">
      <c r="A1" s="264" t="s">
        <v>133</v>
      </c>
      <c r="B1" s="265"/>
      <c r="C1" s="265"/>
      <c r="D1" s="265"/>
      <c r="E1" s="223"/>
      <c r="F1" s="223"/>
    </row>
    <row r="2" spans="1:10" ht="235.2" customHeight="1" x14ac:dyDescent="0.3">
      <c r="A2" s="275" t="s">
        <v>298</v>
      </c>
      <c r="B2" s="275"/>
      <c r="C2" s="269" t="s">
        <v>400</v>
      </c>
      <c r="D2" s="270"/>
      <c r="E2" s="224"/>
      <c r="F2" s="224"/>
    </row>
    <row r="3" spans="1:10" ht="106.2" customHeight="1" x14ac:dyDescent="0.3">
      <c r="A3" s="242" t="s">
        <v>26</v>
      </c>
      <c r="B3" s="242"/>
      <c r="C3" s="269" t="s">
        <v>408</v>
      </c>
      <c r="D3" s="270"/>
      <c r="E3" s="225"/>
      <c r="F3" s="225"/>
    </row>
    <row r="4" spans="1:10" ht="329.4" customHeight="1" x14ac:dyDescent="0.3">
      <c r="A4" s="242" t="s">
        <v>16</v>
      </c>
      <c r="B4" s="242"/>
      <c r="C4" s="271" t="s">
        <v>407</v>
      </c>
      <c r="D4" s="272"/>
      <c r="E4" s="226"/>
      <c r="F4" s="226"/>
    </row>
    <row r="5" spans="1:10" ht="15" customHeight="1" x14ac:dyDescent="0.3">
      <c r="A5" s="243"/>
      <c r="B5" s="243"/>
      <c r="C5" s="273" t="s">
        <v>380</v>
      </c>
      <c r="D5" s="274"/>
      <c r="E5" s="227"/>
      <c r="F5" s="227"/>
    </row>
    <row r="6" spans="1:10" x14ac:dyDescent="0.3">
      <c r="A6" s="243"/>
      <c r="B6" s="243"/>
      <c r="C6" s="273" t="s">
        <v>297</v>
      </c>
      <c r="D6" s="274"/>
      <c r="E6" s="68"/>
      <c r="F6" s="68"/>
    </row>
    <row r="7" spans="1:10" x14ac:dyDescent="0.3">
      <c r="A7" s="243"/>
      <c r="B7" s="243"/>
      <c r="C7" s="271" t="s">
        <v>296</v>
      </c>
      <c r="D7" s="272"/>
      <c r="E7" s="68"/>
      <c r="F7" s="68"/>
    </row>
    <row r="8" spans="1:10" x14ac:dyDescent="0.3">
      <c r="A8" s="243"/>
      <c r="B8" s="243"/>
      <c r="C8" s="271" t="s">
        <v>295</v>
      </c>
      <c r="D8" s="272"/>
      <c r="E8" s="68"/>
      <c r="F8" s="68"/>
    </row>
    <row r="9" spans="1:10" x14ac:dyDescent="0.3">
      <c r="A9" s="243"/>
      <c r="B9" s="243"/>
      <c r="C9" s="271" t="s">
        <v>294</v>
      </c>
      <c r="D9" s="272"/>
      <c r="E9" s="228"/>
      <c r="F9" s="228"/>
    </row>
    <row r="13" spans="1:10" ht="43.2" x14ac:dyDescent="0.3">
      <c r="A13" s="82" t="s">
        <v>7</v>
      </c>
      <c r="B13" s="13"/>
      <c r="C13" s="47" t="s">
        <v>27</v>
      </c>
      <c r="D13" s="15" t="s">
        <v>25</v>
      </c>
      <c r="E13" s="13" t="s">
        <v>17</v>
      </c>
      <c r="F13" s="47" t="s">
        <v>257</v>
      </c>
      <c r="G13" s="80"/>
      <c r="H13" s="80"/>
      <c r="I13" s="80"/>
      <c r="J13" s="80"/>
    </row>
    <row r="14" spans="1:10" ht="15" customHeight="1" x14ac:dyDescent="0.3">
      <c r="A14" s="124" t="s">
        <v>28</v>
      </c>
      <c r="B14" s="128"/>
      <c r="C14" s="126" t="s">
        <v>12</v>
      </c>
      <c r="D14" s="251" t="s">
        <v>399</v>
      </c>
      <c r="E14" s="256" t="b">
        <v>1</v>
      </c>
      <c r="F14" s="262" t="b">
        <v>0</v>
      </c>
      <c r="G14" s="79"/>
      <c r="H14" s="79"/>
      <c r="I14" s="79"/>
      <c r="J14" s="79"/>
    </row>
    <row r="15" spans="1:10" x14ac:dyDescent="0.3">
      <c r="A15" s="81"/>
      <c r="B15" s="129"/>
      <c r="C15" s="127" t="s">
        <v>13</v>
      </c>
      <c r="D15" s="251"/>
      <c r="E15" s="256"/>
      <c r="F15" s="262"/>
      <c r="G15" s="79"/>
      <c r="H15" s="79"/>
      <c r="I15" s="79"/>
      <c r="J15" s="79"/>
    </row>
    <row r="16" spans="1:10" x14ac:dyDescent="0.3">
      <c r="A16" s="81"/>
      <c r="B16" s="129"/>
      <c r="C16" s="127" t="s">
        <v>14</v>
      </c>
      <c r="D16" s="251"/>
      <c r="E16" s="256"/>
      <c r="F16" s="262"/>
      <c r="G16" s="79"/>
      <c r="H16" s="79"/>
      <c r="I16" s="79"/>
      <c r="J16" s="79"/>
    </row>
    <row r="17" spans="1:10" ht="41.4" customHeight="1" x14ac:dyDescent="0.3">
      <c r="A17" s="122"/>
      <c r="B17" s="130"/>
      <c r="C17" s="127" t="s">
        <v>15</v>
      </c>
      <c r="D17" s="252"/>
      <c r="E17" s="257"/>
      <c r="F17" s="263"/>
      <c r="G17" s="79"/>
      <c r="H17" s="79"/>
      <c r="I17" s="79"/>
      <c r="J17" s="79"/>
    </row>
    <row r="18" spans="1:10" x14ac:dyDescent="0.3">
      <c r="A18" s="81" t="s">
        <v>29</v>
      </c>
      <c r="B18" s="123"/>
      <c r="C18" s="125" t="s">
        <v>38</v>
      </c>
      <c r="D18" s="131"/>
      <c r="E18" s="244" t="b">
        <v>1</v>
      </c>
      <c r="F18" s="266" t="b">
        <v>0</v>
      </c>
      <c r="G18" s="68"/>
      <c r="H18" s="68"/>
      <c r="I18" s="68"/>
      <c r="J18" s="68"/>
    </row>
    <row r="19" spans="1:10" x14ac:dyDescent="0.3">
      <c r="A19" s="81"/>
      <c r="B19" s="78"/>
      <c r="C19" s="2" t="s">
        <v>18</v>
      </c>
      <c r="D19" s="3"/>
      <c r="E19" s="245"/>
      <c r="F19" s="267"/>
      <c r="G19" s="68"/>
      <c r="H19" s="68"/>
      <c r="I19" s="68"/>
      <c r="J19" s="68"/>
    </row>
    <row r="20" spans="1:10" x14ac:dyDescent="0.3">
      <c r="A20" s="81"/>
      <c r="B20" s="78"/>
      <c r="C20" s="2" t="s">
        <v>19</v>
      </c>
      <c r="D20" s="3"/>
      <c r="E20" s="245"/>
      <c r="F20" s="267"/>
      <c r="G20" s="68"/>
      <c r="H20" s="68"/>
      <c r="I20" s="68"/>
      <c r="J20" s="68"/>
    </row>
    <row r="21" spans="1:10" x14ac:dyDescent="0.3">
      <c r="A21" s="81"/>
      <c r="B21" s="78"/>
      <c r="C21" s="2" t="s">
        <v>9</v>
      </c>
      <c r="D21" s="3"/>
      <c r="E21" s="245"/>
      <c r="F21" s="267"/>
      <c r="G21" s="68"/>
      <c r="H21" s="68"/>
      <c r="I21" s="68"/>
      <c r="J21" s="68"/>
    </row>
    <row r="22" spans="1:10" x14ac:dyDescent="0.3">
      <c r="A22" s="81"/>
      <c r="B22" s="78"/>
      <c r="C22" s="2" t="s">
        <v>20</v>
      </c>
      <c r="D22" s="3"/>
      <c r="E22" s="245"/>
      <c r="F22" s="267"/>
      <c r="G22" s="68"/>
      <c r="H22" s="68"/>
      <c r="I22" s="68"/>
      <c r="J22" s="68"/>
    </row>
    <row r="23" spans="1:10" x14ac:dyDescent="0.3">
      <c r="A23" s="81"/>
      <c r="B23" s="78"/>
      <c r="C23" s="2" t="s">
        <v>10</v>
      </c>
      <c r="D23" s="3"/>
      <c r="E23" s="245"/>
      <c r="F23" s="267"/>
      <c r="G23" s="68"/>
      <c r="H23" s="68"/>
      <c r="I23" s="68"/>
      <c r="J23" s="68"/>
    </row>
    <row r="24" spans="1:10" x14ac:dyDescent="0.3">
      <c r="A24" s="81"/>
      <c r="B24" s="78"/>
      <c r="C24" s="2" t="s">
        <v>21</v>
      </c>
      <c r="D24" s="3"/>
      <c r="E24" s="245"/>
      <c r="F24" s="267"/>
      <c r="G24" s="68"/>
      <c r="H24" s="68"/>
      <c r="I24" s="68"/>
      <c r="J24" s="68"/>
    </row>
    <row r="25" spans="1:10" x14ac:dyDescent="0.3">
      <c r="A25" s="81"/>
      <c r="B25" s="78"/>
      <c r="C25" s="2" t="s">
        <v>22</v>
      </c>
      <c r="D25" s="3"/>
      <c r="E25" s="245"/>
      <c r="F25" s="267"/>
      <c r="G25" s="68"/>
      <c r="H25" s="68"/>
      <c r="I25" s="68"/>
      <c r="J25" s="68"/>
    </row>
    <row r="26" spans="1:10" x14ac:dyDescent="0.3">
      <c r="A26" s="81"/>
      <c r="B26" s="78"/>
      <c r="C26" s="2" t="s">
        <v>23</v>
      </c>
      <c r="D26" s="3"/>
      <c r="E26" s="245"/>
      <c r="F26" s="267"/>
      <c r="G26" s="68"/>
      <c r="H26" s="68"/>
      <c r="I26" s="68"/>
      <c r="J26" s="68"/>
    </row>
    <row r="27" spans="1:10" x14ac:dyDescent="0.3">
      <c r="A27" s="122"/>
      <c r="B27" s="78"/>
      <c r="C27" s="31" t="s">
        <v>11</v>
      </c>
      <c r="D27" s="45"/>
      <c r="E27" s="245"/>
      <c r="F27" s="268"/>
      <c r="G27" s="68"/>
      <c r="H27" s="68"/>
      <c r="I27" s="68"/>
      <c r="J27" s="68"/>
    </row>
    <row r="28" spans="1:10" x14ac:dyDescent="0.3">
      <c r="A28" s="83" t="s">
        <v>30</v>
      </c>
      <c r="B28" s="121"/>
      <c r="C28" s="57" t="s">
        <v>38</v>
      </c>
      <c r="D28" s="132"/>
      <c r="E28" s="244" t="b">
        <v>1</v>
      </c>
      <c r="F28" s="267" t="b">
        <v>0</v>
      </c>
      <c r="G28" s="71"/>
      <c r="H28" s="71"/>
      <c r="I28" s="71"/>
      <c r="J28" s="71"/>
    </row>
    <row r="29" spans="1:10" x14ac:dyDescent="0.3">
      <c r="A29" s="83"/>
      <c r="B29" s="17"/>
      <c r="C29" s="48" t="s">
        <v>39</v>
      </c>
      <c r="D29" s="4"/>
      <c r="E29" s="245"/>
      <c r="F29" s="267"/>
      <c r="G29" s="71"/>
      <c r="H29" s="71"/>
      <c r="I29" s="71"/>
      <c r="J29" s="71"/>
    </row>
    <row r="30" spans="1:10" x14ac:dyDescent="0.3">
      <c r="A30" s="83"/>
      <c r="B30" s="17"/>
      <c r="C30" s="48" t="s">
        <v>40</v>
      </c>
      <c r="D30" s="4"/>
      <c r="E30" s="245"/>
      <c r="F30" s="267"/>
      <c r="G30" s="71"/>
      <c r="H30" s="71"/>
      <c r="I30" s="71"/>
      <c r="J30" s="71"/>
    </row>
    <row r="31" spans="1:10" x14ac:dyDescent="0.3">
      <c r="A31" s="83"/>
      <c r="B31" s="17"/>
      <c r="C31" s="48" t="s">
        <v>41</v>
      </c>
      <c r="D31" s="4"/>
      <c r="E31" s="245"/>
      <c r="F31" s="267"/>
      <c r="G31" s="71"/>
      <c r="H31" s="71"/>
      <c r="I31" s="71"/>
      <c r="J31" s="71"/>
    </row>
    <row r="32" spans="1:10" x14ac:dyDescent="0.3">
      <c r="A32" s="83"/>
      <c r="B32" s="17"/>
      <c r="C32" s="48" t="s">
        <v>42</v>
      </c>
      <c r="D32" s="4"/>
      <c r="E32" s="245"/>
      <c r="F32" s="267"/>
      <c r="G32" s="71"/>
      <c r="H32" s="71"/>
      <c r="I32" s="71"/>
      <c r="J32" s="71"/>
    </row>
    <row r="33" spans="1:10" x14ac:dyDescent="0.3">
      <c r="A33" s="83"/>
      <c r="B33" s="17"/>
      <c r="C33" s="48" t="s">
        <v>43</v>
      </c>
      <c r="D33" s="4"/>
      <c r="E33" s="245"/>
      <c r="F33" s="267"/>
      <c r="G33" s="71"/>
      <c r="H33" s="71"/>
      <c r="I33" s="71"/>
      <c r="J33" s="71"/>
    </row>
    <row r="34" spans="1:10" x14ac:dyDescent="0.3">
      <c r="A34" s="83"/>
      <c r="B34" s="17"/>
      <c r="C34" s="2" t="s">
        <v>18</v>
      </c>
      <c r="D34" s="4"/>
      <c r="E34" s="245"/>
      <c r="F34" s="267"/>
      <c r="G34" s="71"/>
      <c r="H34" s="71"/>
      <c r="I34" s="71"/>
      <c r="J34" s="71"/>
    </row>
    <row r="35" spans="1:10" x14ac:dyDescent="0.3">
      <c r="A35" s="83"/>
      <c r="B35" s="17"/>
      <c r="C35" s="48" t="s">
        <v>44</v>
      </c>
      <c r="D35" s="4"/>
      <c r="E35" s="245"/>
      <c r="F35" s="267"/>
      <c r="G35" s="71"/>
      <c r="H35" s="71"/>
      <c r="I35" s="71"/>
      <c r="J35" s="71"/>
    </row>
    <row r="36" spans="1:10" x14ac:dyDescent="0.3">
      <c r="A36" s="83"/>
      <c r="B36" s="17"/>
      <c r="C36" s="48" t="s">
        <v>45</v>
      </c>
      <c r="D36" s="4"/>
      <c r="E36" s="245"/>
      <c r="F36" s="267"/>
      <c r="G36" s="71"/>
      <c r="H36" s="71"/>
      <c r="I36" s="71"/>
      <c r="J36" s="71"/>
    </row>
    <row r="37" spans="1:10" x14ac:dyDescent="0.3">
      <c r="A37" s="83"/>
      <c r="B37" s="17"/>
      <c r="C37" s="48" t="s">
        <v>46</v>
      </c>
      <c r="D37" s="4"/>
      <c r="E37" s="245"/>
      <c r="F37" s="267"/>
      <c r="G37" s="71"/>
      <c r="H37" s="71"/>
      <c r="I37" s="71"/>
      <c r="J37" s="71"/>
    </row>
    <row r="38" spans="1:10" x14ac:dyDescent="0.3">
      <c r="A38" s="83"/>
      <c r="B38" s="17"/>
      <c r="C38" s="48" t="s">
        <v>47</v>
      </c>
      <c r="D38" s="4"/>
      <c r="E38" s="245"/>
      <c r="F38" s="267"/>
      <c r="G38" s="71"/>
      <c r="H38" s="71"/>
      <c r="I38" s="71"/>
      <c r="J38" s="71"/>
    </row>
    <row r="39" spans="1:10" x14ac:dyDescent="0.3">
      <c r="A39" s="83"/>
      <c r="B39" s="17"/>
      <c r="C39" s="48" t="s">
        <v>48</v>
      </c>
      <c r="D39" s="4"/>
      <c r="E39" s="245"/>
      <c r="F39" s="267"/>
      <c r="G39" s="71"/>
      <c r="H39" s="71"/>
      <c r="I39" s="71"/>
      <c r="J39" s="71"/>
    </row>
    <row r="40" spans="1:10" x14ac:dyDescent="0.3">
      <c r="A40" s="83"/>
      <c r="B40" s="17"/>
      <c r="C40" s="2" t="s">
        <v>19</v>
      </c>
      <c r="D40" s="4"/>
      <c r="E40" s="245"/>
      <c r="F40" s="267"/>
      <c r="G40" s="71"/>
      <c r="H40" s="71"/>
      <c r="I40" s="71"/>
      <c r="J40" s="71"/>
    </row>
    <row r="41" spans="1:10" x14ac:dyDescent="0.3">
      <c r="A41" s="83"/>
      <c r="B41" s="17"/>
      <c r="C41" s="48" t="s">
        <v>49</v>
      </c>
      <c r="D41" s="4"/>
      <c r="E41" s="245"/>
      <c r="F41" s="267"/>
      <c r="G41" s="71"/>
      <c r="H41" s="71"/>
      <c r="I41" s="71"/>
      <c r="J41" s="71"/>
    </row>
    <row r="42" spans="1:10" x14ac:dyDescent="0.3">
      <c r="A42" s="83"/>
      <c r="B42" s="17"/>
      <c r="C42" s="48" t="s">
        <v>50</v>
      </c>
      <c r="D42" s="4"/>
      <c r="E42" s="245"/>
      <c r="F42" s="261"/>
      <c r="G42" s="97"/>
      <c r="H42" s="71"/>
      <c r="I42" s="71"/>
      <c r="J42" s="71"/>
    </row>
    <row r="43" spans="1:10" x14ac:dyDescent="0.3">
      <c r="A43" s="83"/>
      <c r="B43" s="17"/>
      <c r="C43" s="48" t="s">
        <v>51</v>
      </c>
      <c r="D43" s="4"/>
      <c r="E43" s="245"/>
      <c r="F43" s="261"/>
      <c r="G43" s="97"/>
      <c r="H43" s="71"/>
      <c r="I43" s="71"/>
      <c r="J43" s="71"/>
    </row>
    <row r="44" spans="1:10" x14ac:dyDescent="0.3">
      <c r="A44" s="83"/>
      <c r="B44" s="17"/>
      <c r="C44" s="48" t="s">
        <v>52</v>
      </c>
      <c r="D44" s="4"/>
      <c r="E44" s="245"/>
      <c r="F44" s="261"/>
      <c r="G44" s="97"/>
      <c r="H44" s="71"/>
      <c r="I44" s="71"/>
      <c r="J44" s="71"/>
    </row>
    <row r="45" spans="1:10" x14ac:dyDescent="0.3">
      <c r="A45" s="83"/>
      <c r="B45" s="17"/>
      <c r="C45" s="48" t="s">
        <v>53</v>
      </c>
      <c r="D45" s="4"/>
      <c r="E45" s="245"/>
      <c r="F45" s="261"/>
      <c r="G45" s="97"/>
      <c r="H45" s="71"/>
      <c r="I45" s="71"/>
      <c r="J45" s="71"/>
    </row>
    <row r="46" spans="1:10" x14ac:dyDescent="0.3">
      <c r="A46" s="83"/>
      <c r="B46" s="17"/>
      <c r="C46" s="2" t="s">
        <v>9</v>
      </c>
      <c r="D46" s="4"/>
      <c r="E46" s="245"/>
      <c r="F46" s="261"/>
      <c r="G46" s="97"/>
      <c r="H46" s="71"/>
      <c r="I46" s="71"/>
      <c r="J46" s="71"/>
    </row>
    <row r="47" spans="1:10" x14ac:dyDescent="0.3">
      <c r="A47" s="83"/>
      <c r="B47" s="17"/>
      <c r="C47" s="48" t="s">
        <v>54</v>
      </c>
      <c r="D47" s="4"/>
      <c r="E47" s="245"/>
      <c r="F47" s="261"/>
      <c r="G47" s="97"/>
      <c r="H47" s="71"/>
      <c r="I47" s="71"/>
      <c r="J47" s="71"/>
    </row>
    <row r="48" spans="1:10" x14ac:dyDescent="0.3">
      <c r="A48" s="83"/>
      <c r="B48" s="17"/>
      <c r="C48" s="48" t="s">
        <v>55</v>
      </c>
      <c r="D48" s="4"/>
      <c r="E48" s="245"/>
      <c r="F48" s="261"/>
      <c r="G48" s="97"/>
      <c r="H48" s="71"/>
      <c r="I48" s="71"/>
      <c r="J48" s="71"/>
    </row>
    <row r="49" spans="1:10" x14ac:dyDescent="0.3">
      <c r="A49" s="83"/>
      <c r="B49" s="17"/>
      <c r="C49" s="48" t="s">
        <v>56</v>
      </c>
      <c r="D49" s="4"/>
      <c r="E49" s="245"/>
      <c r="F49" s="261"/>
      <c r="G49" s="97"/>
      <c r="H49" s="71"/>
      <c r="I49" s="71"/>
      <c r="J49" s="71"/>
    </row>
    <row r="50" spans="1:10" x14ac:dyDescent="0.3">
      <c r="A50" s="83"/>
      <c r="B50" s="17"/>
      <c r="C50" s="48" t="s">
        <v>57</v>
      </c>
      <c r="D50" s="4"/>
      <c r="E50" s="245"/>
      <c r="F50" s="261"/>
      <c r="G50" s="97"/>
      <c r="H50" s="71"/>
      <c r="I50" s="71"/>
      <c r="J50" s="71"/>
    </row>
    <row r="51" spans="1:10" x14ac:dyDescent="0.3">
      <c r="A51" s="83"/>
      <c r="B51" s="17"/>
      <c r="C51" s="48" t="s">
        <v>58</v>
      </c>
      <c r="D51" s="4"/>
      <c r="E51" s="245"/>
      <c r="F51" s="261"/>
      <c r="G51" s="97"/>
      <c r="H51" s="71"/>
      <c r="I51" s="71"/>
      <c r="J51" s="71"/>
    </row>
    <row r="52" spans="1:10" x14ac:dyDescent="0.3">
      <c r="A52" s="83"/>
      <c r="B52" s="17"/>
      <c r="C52" s="48" t="s">
        <v>59</v>
      </c>
      <c r="D52" s="4"/>
      <c r="E52" s="245"/>
      <c r="F52" s="261"/>
      <c r="G52" s="97"/>
      <c r="H52" s="71"/>
      <c r="I52" s="71"/>
      <c r="J52" s="71"/>
    </row>
    <row r="53" spans="1:10" x14ac:dyDescent="0.3">
      <c r="A53" s="83"/>
      <c r="B53" s="17"/>
      <c r="C53" s="48" t="s">
        <v>60</v>
      </c>
      <c r="D53" s="4"/>
      <c r="E53" s="245"/>
      <c r="F53" s="261"/>
      <c r="G53" s="97"/>
      <c r="H53" s="71"/>
      <c r="I53" s="71"/>
      <c r="J53" s="71"/>
    </row>
    <row r="54" spans="1:10" x14ac:dyDescent="0.3">
      <c r="A54" s="83"/>
      <c r="B54" s="17"/>
      <c r="C54" s="48" t="s">
        <v>61</v>
      </c>
      <c r="D54" s="4"/>
      <c r="E54" s="245"/>
      <c r="F54" s="261"/>
      <c r="G54" s="97"/>
      <c r="H54" s="71"/>
      <c r="I54" s="71"/>
      <c r="J54" s="71"/>
    </row>
    <row r="55" spans="1:10" x14ac:dyDescent="0.3">
      <c r="A55" s="83"/>
      <c r="B55" s="17"/>
      <c r="C55" s="49" t="s">
        <v>20</v>
      </c>
      <c r="D55" s="4"/>
      <c r="E55" s="245"/>
      <c r="F55" s="261"/>
      <c r="G55" s="97"/>
      <c r="H55" s="71"/>
      <c r="I55" s="71"/>
      <c r="J55" s="71"/>
    </row>
    <row r="56" spans="1:10" x14ac:dyDescent="0.3">
      <c r="A56" s="83"/>
      <c r="B56" s="17"/>
      <c r="C56" s="48" t="s">
        <v>62</v>
      </c>
      <c r="D56" s="4"/>
      <c r="E56" s="245"/>
      <c r="F56" s="261"/>
      <c r="G56" s="97"/>
      <c r="H56" s="71"/>
      <c r="I56" s="71"/>
      <c r="J56" s="71"/>
    </row>
    <row r="57" spans="1:10" x14ac:dyDescent="0.3">
      <c r="A57" s="83"/>
      <c r="B57" s="17"/>
      <c r="C57" s="48" t="s">
        <v>63</v>
      </c>
      <c r="D57" s="4"/>
      <c r="E57" s="245"/>
      <c r="F57" s="261"/>
      <c r="G57" s="97"/>
      <c r="H57" s="71"/>
      <c r="I57" s="71"/>
      <c r="J57" s="71"/>
    </row>
    <row r="58" spans="1:10" x14ac:dyDescent="0.3">
      <c r="A58" s="83"/>
      <c r="B58" s="17"/>
      <c r="C58" s="48" t="s">
        <v>35</v>
      </c>
      <c r="D58" s="4"/>
      <c r="E58" s="245"/>
      <c r="F58" s="261"/>
      <c r="G58" s="97"/>
      <c r="H58" s="71"/>
      <c r="I58" s="71"/>
      <c r="J58" s="71"/>
    </row>
    <row r="59" spans="1:10" x14ac:dyDescent="0.3">
      <c r="A59" s="83"/>
      <c r="B59" s="17"/>
      <c r="C59" s="48" t="s">
        <v>64</v>
      </c>
      <c r="D59" s="4"/>
      <c r="E59" s="245"/>
      <c r="F59" s="261"/>
      <c r="G59" s="97"/>
      <c r="H59" s="71"/>
      <c r="I59" s="71"/>
      <c r="J59" s="71"/>
    </row>
    <row r="60" spans="1:10" x14ac:dyDescent="0.3">
      <c r="A60" s="83"/>
      <c r="B60" s="17"/>
      <c r="C60" s="48" t="s">
        <v>65</v>
      </c>
      <c r="D60" s="4"/>
      <c r="E60" s="245"/>
      <c r="F60" s="261"/>
      <c r="G60" s="97"/>
      <c r="H60" s="71"/>
      <c r="I60" s="71"/>
      <c r="J60" s="71"/>
    </row>
    <row r="61" spans="1:10" x14ac:dyDescent="0.3">
      <c r="A61" s="83"/>
      <c r="B61" s="17"/>
      <c r="C61" s="48" t="s">
        <v>66</v>
      </c>
      <c r="D61" s="4"/>
      <c r="E61" s="245"/>
      <c r="F61" s="261"/>
      <c r="G61" s="97"/>
      <c r="H61" s="71"/>
      <c r="I61" s="71"/>
      <c r="J61" s="71"/>
    </row>
    <row r="62" spans="1:10" x14ac:dyDescent="0.3">
      <c r="A62" s="83"/>
      <c r="B62" s="17"/>
      <c r="C62" s="48" t="s">
        <v>67</v>
      </c>
      <c r="D62" s="4"/>
      <c r="E62" s="245"/>
      <c r="F62" s="261"/>
      <c r="G62" s="97"/>
      <c r="H62" s="71"/>
      <c r="I62" s="71"/>
      <c r="J62" s="71"/>
    </row>
    <row r="63" spans="1:10" x14ac:dyDescent="0.3">
      <c r="A63" s="83"/>
      <c r="B63" s="17"/>
      <c r="C63" s="48" t="s">
        <v>68</v>
      </c>
      <c r="D63" s="4"/>
      <c r="E63" s="245"/>
      <c r="F63" s="261"/>
      <c r="G63" s="97"/>
      <c r="H63" s="71"/>
      <c r="I63" s="71"/>
      <c r="J63" s="71"/>
    </row>
    <row r="64" spans="1:10" x14ac:dyDescent="0.3">
      <c r="A64" s="83"/>
      <c r="B64" s="17"/>
      <c r="C64" s="48" t="s">
        <v>69</v>
      </c>
      <c r="D64" s="4"/>
      <c r="E64" s="245"/>
      <c r="F64" s="261"/>
      <c r="G64" s="97"/>
      <c r="H64" s="71"/>
      <c r="I64" s="71"/>
      <c r="J64" s="71"/>
    </row>
    <row r="65" spans="1:10" x14ac:dyDescent="0.3">
      <c r="A65" s="83"/>
      <c r="B65" s="17"/>
      <c r="C65" s="48" t="s">
        <v>70</v>
      </c>
      <c r="D65" s="4"/>
      <c r="E65" s="245"/>
      <c r="F65" s="261"/>
      <c r="G65" s="97"/>
      <c r="H65" s="71"/>
      <c r="I65" s="71"/>
      <c r="J65" s="71"/>
    </row>
    <row r="66" spans="1:10" x14ac:dyDescent="0.3">
      <c r="A66" s="83"/>
      <c r="B66" s="17"/>
      <c r="C66" s="48" t="s">
        <v>71</v>
      </c>
      <c r="D66" s="4"/>
      <c r="E66" s="245"/>
      <c r="F66" s="261"/>
      <c r="G66" s="97"/>
      <c r="H66" s="71"/>
      <c r="I66" s="71"/>
      <c r="J66" s="71"/>
    </row>
    <row r="67" spans="1:10" x14ac:dyDescent="0.3">
      <c r="A67" s="83"/>
      <c r="B67" s="17"/>
      <c r="C67" s="48" t="s">
        <v>72</v>
      </c>
      <c r="D67" s="4"/>
      <c r="E67" s="245"/>
      <c r="F67" s="261"/>
      <c r="G67" s="97"/>
      <c r="H67" s="71"/>
      <c r="I67" s="71"/>
      <c r="J67" s="71"/>
    </row>
    <row r="68" spans="1:10" x14ac:dyDescent="0.3">
      <c r="A68" s="83"/>
      <c r="B68" s="17"/>
      <c r="C68" s="49" t="s">
        <v>10</v>
      </c>
      <c r="D68" s="4"/>
      <c r="E68" s="245"/>
      <c r="F68" s="261"/>
      <c r="G68" s="97"/>
      <c r="H68" s="71"/>
      <c r="I68" s="71"/>
      <c r="J68" s="71"/>
    </row>
    <row r="69" spans="1:10" x14ac:dyDescent="0.3">
      <c r="A69" s="83"/>
      <c r="B69" s="17"/>
      <c r="C69" s="48" t="s">
        <v>73</v>
      </c>
      <c r="D69" s="4"/>
      <c r="E69" s="245"/>
      <c r="F69" s="261"/>
      <c r="G69" s="97"/>
      <c r="H69" s="71"/>
      <c r="I69" s="71"/>
      <c r="J69" s="71"/>
    </row>
    <row r="70" spans="1:10" x14ac:dyDescent="0.3">
      <c r="A70" s="83"/>
      <c r="B70" s="17"/>
      <c r="C70" s="48" t="s">
        <v>74</v>
      </c>
      <c r="D70" s="4"/>
      <c r="E70" s="245"/>
      <c r="F70" s="261"/>
      <c r="G70" s="97"/>
      <c r="H70" s="71"/>
      <c r="I70" s="71"/>
      <c r="J70" s="71"/>
    </row>
    <row r="71" spans="1:10" x14ac:dyDescent="0.3">
      <c r="A71" s="83"/>
      <c r="B71" s="17"/>
      <c r="C71" s="48" t="s">
        <v>75</v>
      </c>
      <c r="D71" s="4"/>
      <c r="E71" s="245"/>
      <c r="F71" s="261"/>
      <c r="G71" s="97"/>
      <c r="H71" s="71"/>
      <c r="I71" s="71"/>
      <c r="J71" s="71"/>
    </row>
    <row r="72" spans="1:10" x14ac:dyDescent="0.3">
      <c r="A72" s="83"/>
      <c r="B72" s="17"/>
      <c r="C72" s="48" t="s">
        <v>76</v>
      </c>
      <c r="D72" s="4"/>
      <c r="E72" s="245"/>
      <c r="F72" s="261"/>
      <c r="G72" s="97"/>
      <c r="H72" s="71"/>
      <c r="I72" s="71"/>
      <c r="J72" s="71"/>
    </row>
    <row r="73" spans="1:10" x14ac:dyDescent="0.3">
      <c r="A73" s="83"/>
      <c r="B73" s="17"/>
      <c r="C73" s="49" t="s">
        <v>21</v>
      </c>
      <c r="D73" s="4"/>
      <c r="E73" s="245"/>
      <c r="F73" s="261"/>
      <c r="G73" s="97"/>
      <c r="H73" s="71"/>
      <c r="I73" s="71"/>
      <c r="J73" s="71"/>
    </row>
    <row r="74" spans="1:10" x14ac:dyDescent="0.3">
      <c r="A74" s="83"/>
      <c r="B74" s="17"/>
      <c r="C74" s="48" t="s">
        <v>77</v>
      </c>
      <c r="D74" s="4"/>
      <c r="E74" s="245"/>
      <c r="F74" s="261"/>
      <c r="G74" s="97"/>
      <c r="H74" s="71"/>
      <c r="I74" s="71"/>
      <c r="J74" s="71"/>
    </row>
    <row r="75" spans="1:10" x14ac:dyDescent="0.3">
      <c r="A75" s="83"/>
      <c r="B75" s="17"/>
      <c r="C75" s="49" t="s">
        <v>22</v>
      </c>
      <c r="D75" s="4"/>
      <c r="E75" s="245"/>
      <c r="F75" s="261"/>
      <c r="G75" s="97"/>
      <c r="H75" s="71"/>
      <c r="I75" s="71"/>
      <c r="J75" s="71"/>
    </row>
    <row r="76" spans="1:10" x14ac:dyDescent="0.3">
      <c r="A76" s="83"/>
      <c r="B76" s="17"/>
      <c r="C76" s="48" t="s">
        <v>78</v>
      </c>
      <c r="D76" s="4"/>
      <c r="E76" s="245"/>
      <c r="F76" s="261"/>
      <c r="G76" s="97"/>
      <c r="H76" s="71"/>
      <c r="I76" s="71"/>
      <c r="J76" s="71"/>
    </row>
    <row r="77" spans="1:10" x14ac:dyDescent="0.3">
      <c r="A77" s="83"/>
      <c r="B77" s="17"/>
      <c r="C77" s="49" t="s">
        <v>23</v>
      </c>
      <c r="D77" s="4"/>
      <c r="E77" s="245"/>
      <c r="F77" s="261"/>
      <c r="G77" s="97"/>
      <c r="H77" s="71"/>
      <c r="I77" s="71"/>
      <c r="J77" s="71"/>
    </row>
    <row r="78" spans="1:10" x14ac:dyDescent="0.3">
      <c r="A78" s="83"/>
      <c r="B78" s="17"/>
      <c r="C78" s="48" t="s">
        <v>79</v>
      </c>
      <c r="D78" s="4"/>
      <c r="E78" s="245"/>
      <c r="F78" s="261"/>
      <c r="G78" s="97"/>
      <c r="H78" s="71"/>
      <c r="I78" s="71"/>
      <c r="J78" s="71"/>
    </row>
    <row r="79" spans="1:10" x14ac:dyDescent="0.3">
      <c r="A79" s="83"/>
      <c r="B79" s="17"/>
      <c r="C79" s="49" t="s">
        <v>11</v>
      </c>
      <c r="D79" s="4"/>
      <c r="E79" s="245"/>
      <c r="F79" s="261"/>
      <c r="G79" s="97"/>
      <c r="H79" s="71"/>
      <c r="I79" s="71"/>
      <c r="J79" s="71"/>
    </row>
    <row r="80" spans="1:10" x14ac:dyDescent="0.3">
      <c r="A80" s="83"/>
      <c r="B80" s="17"/>
      <c r="C80" s="48" t="s">
        <v>80</v>
      </c>
      <c r="D80" s="4"/>
      <c r="E80" s="245"/>
      <c r="F80" s="261"/>
      <c r="G80" s="97"/>
      <c r="H80" s="71"/>
      <c r="I80" s="71"/>
      <c r="J80" s="71"/>
    </row>
    <row r="81" spans="1:10" x14ac:dyDescent="0.3">
      <c r="A81" s="83"/>
      <c r="B81" s="17"/>
      <c r="C81" s="48" t="s">
        <v>81</v>
      </c>
      <c r="D81" s="4"/>
      <c r="E81" s="245"/>
      <c r="F81" s="261"/>
      <c r="G81" s="97"/>
      <c r="H81" s="71"/>
      <c r="I81" s="71"/>
      <c r="J81" s="71"/>
    </row>
    <row r="82" spans="1:10" x14ac:dyDescent="0.3">
      <c r="A82" s="83"/>
      <c r="B82" s="17"/>
      <c r="C82" s="48" t="s">
        <v>82</v>
      </c>
      <c r="D82" s="4"/>
      <c r="E82" s="245"/>
      <c r="F82" s="261"/>
      <c r="G82" s="97"/>
      <c r="H82" s="71"/>
      <c r="I82" s="71"/>
      <c r="J82" s="71"/>
    </row>
    <row r="83" spans="1:10" x14ac:dyDescent="0.3">
      <c r="A83" s="83"/>
      <c r="B83" s="17"/>
      <c r="C83" s="48" t="s">
        <v>83</v>
      </c>
      <c r="D83" s="4"/>
      <c r="E83" s="245"/>
      <c r="F83" s="261"/>
      <c r="G83" s="97"/>
      <c r="H83" s="71"/>
      <c r="I83" s="71"/>
      <c r="J83" s="71"/>
    </row>
    <row r="84" spans="1:10" x14ac:dyDescent="0.3">
      <c r="A84" s="83"/>
      <c r="B84" s="17"/>
      <c r="C84" s="46" t="s">
        <v>84</v>
      </c>
      <c r="D84" s="112" t="s">
        <v>24</v>
      </c>
      <c r="E84" s="246"/>
      <c r="F84" s="259"/>
      <c r="G84" s="97"/>
      <c r="H84" s="71"/>
      <c r="I84" s="71"/>
      <c r="J84" s="71"/>
    </row>
    <row r="85" spans="1:10" x14ac:dyDescent="0.3">
      <c r="A85" s="119" t="s">
        <v>3</v>
      </c>
      <c r="B85" s="118"/>
      <c r="C85" s="63"/>
      <c r="D85" s="253" t="s">
        <v>258</v>
      </c>
      <c r="E85" s="111"/>
      <c r="F85" s="46"/>
      <c r="G85" s="106"/>
      <c r="H85" s="69"/>
      <c r="I85" s="69"/>
      <c r="J85" s="69"/>
    </row>
    <row r="86" spans="1:10" ht="28.8" customHeight="1" x14ac:dyDescent="0.3">
      <c r="A86" s="83"/>
      <c r="B86" s="77" t="s">
        <v>4</v>
      </c>
      <c r="C86" s="50" t="s">
        <v>36</v>
      </c>
      <c r="D86" s="253"/>
      <c r="E86" s="51" t="b">
        <v>1</v>
      </c>
      <c r="F86" s="96" t="b">
        <v>0</v>
      </c>
      <c r="G86" s="107"/>
    </row>
    <row r="87" spans="1:10" ht="14.4" customHeight="1" x14ac:dyDescent="0.3">
      <c r="A87" s="83"/>
      <c r="B87" s="77" t="s">
        <v>5</v>
      </c>
      <c r="C87" s="50" t="s">
        <v>37</v>
      </c>
      <c r="D87" s="253"/>
      <c r="E87" s="51" t="b">
        <v>1</v>
      </c>
      <c r="F87" s="96" t="b">
        <v>0</v>
      </c>
      <c r="G87" s="107"/>
    </row>
    <row r="88" spans="1:10" ht="27.6" customHeight="1" x14ac:dyDescent="0.3">
      <c r="A88" s="120"/>
      <c r="B88" s="77" t="s">
        <v>2</v>
      </c>
      <c r="C88" s="117" t="s">
        <v>34</v>
      </c>
      <c r="D88" s="254"/>
      <c r="E88" s="113" t="b">
        <v>1</v>
      </c>
      <c r="F88" s="114" t="b">
        <v>0</v>
      </c>
      <c r="G88" s="107"/>
    </row>
    <row r="89" spans="1:10" ht="29.4" customHeight="1" x14ac:dyDescent="0.3">
      <c r="A89" s="83" t="s">
        <v>94</v>
      </c>
      <c r="B89" s="121"/>
      <c r="C89" s="116" t="s">
        <v>86</v>
      </c>
      <c r="D89" s="255" t="s">
        <v>393</v>
      </c>
      <c r="E89" s="258" t="b">
        <v>1</v>
      </c>
      <c r="F89" s="247" t="b">
        <v>0</v>
      </c>
      <c r="G89" s="97"/>
      <c r="H89" s="71"/>
      <c r="I89" s="71"/>
      <c r="J89" s="71"/>
    </row>
    <row r="90" spans="1:10" ht="30" customHeight="1" x14ac:dyDescent="0.3">
      <c r="A90" s="83"/>
      <c r="B90" s="17"/>
      <c r="C90" s="19" t="s">
        <v>87</v>
      </c>
      <c r="D90" s="254"/>
      <c r="E90" s="259"/>
      <c r="F90" s="260"/>
      <c r="G90" s="97"/>
      <c r="H90" s="71"/>
      <c r="I90" s="71"/>
      <c r="J90" s="71"/>
    </row>
    <row r="91" spans="1:10" ht="15" customHeight="1" x14ac:dyDescent="0.3">
      <c r="A91" s="119" t="s">
        <v>95</v>
      </c>
      <c r="B91" s="121"/>
      <c r="C91" s="116"/>
      <c r="D91" s="115"/>
      <c r="E91" s="245" t="b">
        <v>1</v>
      </c>
      <c r="F91" s="261" t="b">
        <v>0</v>
      </c>
      <c r="G91" s="108"/>
      <c r="H91" s="75"/>
      <c r="I91" s="75"/>
      <c r="J91" s="75"/>
    </row>
    <row r="92" spans="1:10" ht="15" customHeight="1" x14ac:dyDescent="0.3">
      <c r="A92" s="83"/>
      <c r="B92" s="18" t="s">
        <v>396</v>
      </c>
      <c r="C92" s="52" t="s">
        <v>88</v>
      </c>
      <c r="D92" s="11" t="s">
        <v>259</v>
      </c>
      <c r="E92" s="245"/>
      <c r="F92" s="261"/>
      <c r="G92" s="108"/>
      <c r="H92" s="75"/>
      <c r="I92" s="75"/>
      <c r="J92" s="75"/>
    </row>
    <row r="93" spans="1:10" ht="15" customHeight="1" x14ac:dyDescent="0.3">
      <c r="A93" s="84"/>
      <c r="B93" s="17"/>
      <c r="C93" s="53" t="s">
        <v>89</v>
      </c>
      <c r="D93" s="239" t="s">
        <v>260</v>
      </c>
      <c r="E93" s="245"/>
      <c r="F93" s="261"/>
      <c r="G93" s="109"/>
      <c r="H93" s="76"/>
      <c r="I93" s="76"/>
      <c r="J93" s="76"/>
    </row>
    <row r="94" spans="1:10" ht="105.6" customHeight="1" x14ac:dyDescent="0.3">
      <c r="A94" s="84"/>
      <c r="B94" s="18" t="s">
        <v>103</v>
      </c>
      <c r="C94" s="2" t="s">
        <v>91</v>
      </c>
      <c r="D94" s="12" t="s">
        <v>394</v>
      </c>
      <c r="E94" s="245"/>
      <c r="F94" s="261"/>
      <c r="G94" s="108"/>
      <c r="H94" s="75"/>
      <c r="I94" s="75"/>
      <c r="J94" s="75"/>
    </row>
    <row r="95" spans="1:10" x14ac:dyDescent="0.3">
      <c r="A95" s="81"/>
      <c r="B95" s="16"/>
      <c r="C95" s="45" t="s">
        <v>92</v>
      </c>
      <c r="D95" s="14" t="s">
        <v>382</v>
      </c>
      <c r="E95" s="245"/>
      <c r="F95" s="261"/>
      <c r="G95" s="98"/>
      <c r="H95" s="68"/>
      <c r="I95" s="68"/>
      <c r="J95" s="68"/>
    </row>
    <row r="96" spans="1:10" ht="41.4" customHeight="1" x14ac:dyDescent="0.3">
      <c r="A96" s="119" t="s">
        <v>85</v>
      </c>
      <c r="B96" s="121"/>
      <c r="C96" s="240" t="s">
        <v>395</v>
      </c>
      <c r="D96" s="138" t="s">
        <v>239</v>
      </c>
      <c r="E96" s="139" t="b">
        <v>1</v>
      </c>
      <c r="F96" s="137" t="b">
        <v>0</v>
      </c>
      <c r="G96" s="98"/>
      <c r="H96" s="68"/>
      <c r="I96" s="68"/>
      <c r="J96" s="68"/>
    </row>
    <row r="97" spans="1:10" ht="15" customHeight="1" x14ac:dyDescent="0.3">
      <c r="A97" s="249" t="s">
        <v>114</v>
      </c>
      <c r="B97" s="250"/>
      <c r="C97" s="133"/>
      <c r="D97" s="134"/>
      <c r="E97" s="135"/>
      <c r="F97" s="136"/>
      <c r="G97" s="110"/>
      <c r="H97" s="67"/>
      <c r="I97" s="67"/>
      <c r="J97" s="67"/>
    </row>
    <row r="98" spans="1:10" ht="147.6" customHeight="1" x14ac:dyDescent="0.3">
      <c r="A98" s="83"/>
      <c r="B98" s="54" t="s">
        <v>397</v>
      </c>
      <c r="C98" s="31" t="s">
        <v>96</v>
      </c>
      <c r="D98" s="55" t="s">
        <v>392</v>
      </c>
      <c r="E98" s="56" t="b">
        <v>1</v>
      </c>
      <c r="F98" s="104" t="b">
        <v>0</v>
      </c>
      <c r="G98" s="98"/>
      <c r="H98" s="68"/>
      <c r="I98" s="68"/>
      <c r="J98" s="68"/>
    </row>
    <row r="99" spans="1:10" ht="30.6" customHeight="1" x14ac:dyDescent="0.3">
      <c r="A99" s="83"/>
      <c r="B99" s="18" t="s">
        <v>398</v>
      </c>
      <c r="C99" s="57" t="s">
        <v>96</v>
      </c>
      <c r="D99" s="64" t="s">
        <v>115</v>
      </c>
      <c r="E99" s="58" t="b">
        <v>1</v>
      </c>
      <c r="F99" s="105"/>
      <c r="G99" s="98"/>
      <c r="H99" s="68"/>
      <c r="I99" s="68"/>
      <c r="J99" s="68"/>
    </row>
    <row r="100" spans="1:10" ht="87" customHeight="1" x14ac:dyDescent="0.3">
      <c r="A100" s="83"/>
      <c r="B100" s="18" t="s">
        <v>241</v>
      </c>
      <c r="C100" s="2" t="s">
        <v>134</v>
      </c>
      <c r="D100" s="59" t="s">
        <v>261</v>
      </c>
      <c r="E100" s="60" t="b">
        <v>1</v>
      </c>
      <c r="F100" s="61" t="b">
        <v>0</v>
      </c>
      <c r="G100" s="68"/>
      <c r="H100" s="68"/>
      <c r="I100" s="217"/>
      <c r="J100" s="68"/>
    </row>
    <row r="101" spans="1:10" ht="85.8" customHeight="1" x14ac:dyDescent="0.3">
      <c r="A101" s="83"/>
      <c r="B101" s="18" t="s">
        <v>110</v>
      </c>
      <c r="C101" s="99" t="s">
        <v>135</v>
      </c>
      <c r="D101" s="59" t="s">
        <v>388</v>
      </c>
      <c r="E101" s="102" t="b">
        <v>1</v>
      </c>
      <c r="F101" s="62" t="b">
        <v>0</v>
      </c>
      <c r="G101" s="70"/>
      <c r="H101" s="70"/>
      <c r="I101" s="70"/>
      <c r="J101" s="70"/>
    </row>
    <row r="102" spans="1:10" ht="57.6" x14ac:dyDescent="0.3">
      <c r="A102" s="249" t="s">
        <v>31</v>
      </c>
      <c r="B102" s="250"/>
      <c r="C102" s="46"/>
      <c r="D102" s="100" t="s">
        <v>262</v>
      </c>
      <c r="E102" s="101"/>
      <c r="F102" s="103"/>
      <c r="G102" s="71"/>
      <c r="H102" s="71"/>
      <c r="I102" s="71"/>
      <c r="J102" s="71"/>
    </row>
    <row r="103" spans="1:10" ht="28.8" x14ac:dyDescent="0.3">
      <c r="A103" s="81"/>
      <c r="B103" s="18" t="s">
        <v>6</v>
      </c>
      <c r="C103" s="63" t="s">
        <v>111</v>
      </c>
      <c r="D103" s="64" t="s">
        <v>389</v>
      </c>
      <c r="E103" s="244" t="b">
        <v>1</v>
      </c>
      <c r="F103" s="247" t="b">
        <v>0</v>
      </c>
      <c r="G103" s="71"/>
      <c r="H103" s="71"/>
      <c r="I103" s="71"/>
      <c r="J103" s="71"/>
    </row>
    <row r="104" spans="1:10" ht="28.8" x14ac:dyDescent="0.3">
      <c r="A104" s="81"/>
      <c r="B104" s="16"/>
      <c r="C104" s="49" t="s">
        <v>112</v>
      </c>
      <c r="D104" s="65" t="s">
        <v>390</v>
      </c>
      <c r="E104" s="245"/>
      <c r="F104" s="248"/>
      <c r="G104" s="71"/>
      <c r="H104" s="71"/>
      <c r="I104" s="71"/>
      <c r="J104" s="71"/>
    </row>
    <row r="105" spans="1:10" x14ac:dyDescent="0.3">
      <c r="A105" s="81"/>
      <c r="B105" s="16"/>
      <c r="C105" s="46" t="s">
        <v>113</v>
      </c>
      <c r="D105" s="59" t="s">
        <v>391</v>
      </c>
      <c r="E105" s="246"/>
      <c r="F105" s="248"/>
      <c r="G105" s="71"/>
      <c r="H105" s="71"/>
      <c r="I105" s="71"/>
      <c r="J105" s="71"/>
    </row>
    <row r="106" spans="1:10" x14ac:dyDescent="0.3">
      <c r="A106" s="81"/>
      <c r="B106" s="18" t="s">
        <v>116</v>
      </c>
      <c r="C106" s="66" t="s">
        <v>117</v>
      </c>
      <c r="D106" s="238" t="s">
        <v>385</v>
      </c>
      <c r="E106" s="244" t="b">
        <v>1</v>
      </c>
      <c r="F106" s="258" t="b">
        <v>0</v>
      </c>
      <c r="G106" s="71"/>
      <c r="H106" s="71"/>
      <c r="I106" s="71"/>
      <c r="J106" s="71"/>
    </row>
    <row r="107" spans="1:10" x14ac:dyDescent="0.3">
      <c r="A107" s="81"/>
      <c r="B107" s="17"/>
      <c r="C107" s="49" t="s">
        <v>132</v>
      </c>
      <c r="D107" s="65" t="s">
        <v>263</v>
      </c>
      <c r="E107" s="245"/>
      <c r="F107" s="261"/>
      <c r="G107" s="71"/>
      <c r="H107" s="71"/>
      <c r="I107" s="71"/>
      <c r="J107" s="71"/>
    </row>
    <row r="108" spans="1:10" ht="30" customHeight="1" x14ac:dyDescent="0.3">
      <c r="A108" s="81"/>
      <c r="B108" s="18"/>
      <c r="C108" s="49" t="s">
        <v>118</v>
      </c>
      <c r="D108" s="65"/>
      <c r="E108" s="245"/>
      <c r="F108" s="261"/>
      <c r="G108" s="71"/>
      <c r="H108" s="71"/>
      <c r="I108" s="71"/>
      <c r="J108" s="71"/>
    </row>
    <row r="109" spans="1:10" ht="31.2" customHeight="1" x14ac:dyDescent="0.3">
      <c r="A109" s="81"/>
      <c r="B109" s="18"/>
      <c r="C109" s="49" t="s">
        <v>130</v>
      </c>
      <c r="D109" s="65"/>
      <c r="E109" s="245"/>
      <c r="F109" s="261"/>
      <c r="G109" s="71"/>
      <c r="H109" s="71"/>
      <c r="I109" s="71"/>
      <c r="J109" s="71"/>
    </row>
    <row r="110" spans="1:10" ht="27" customHeight="1" x14ac:dyDescent="0.3">
      <c r="A110" s="81"/>
      <c r="B110" s="18"/>
      <c r="C110" s="49" t="s">
        <v>119</v>
      </c>
      <c r="D110" s="65" t="s">
        <v>383</v>
      </c>
      <c r="E110" s="245"/>
      <c r="F110" s="261"/>
      <c r="G110" s="71"/>
      <c r="H110" s="71"/>
      <c r="I110" s="71"/>
      <c r="J110" s="71"/>
    </row>
    <row r="111" spans="1:10" ht="31.2" customHeight="1" x14ac:dyDescent="0.3">
      <c r="A111" s="81"/>
      <c r="B111" s="18"/>
      <c r="C111" s="49" t="s">
        <v>120</v>
      </c>
      <c r="D111" s="65"/>
      <c r="E111" s="245"/>
      <c r="F111" s="261"/>
      <c r="G111" s="71"/>
      <c r="H111" s="71"/>
      <c r="I111" s="71"/>
      <c r="J111" s="71"/>
    </row>
    <row r="112" spans="1:10" ht="43.8" customHeight="1" x14ac:dyDescent="0.3">
      <c r="A112" s="81"/>
      <c r="B112" s="18"/>
      <c r="C112" s="49" t="s">
        <v>131</v>
      </c>
      <c r="D112" s="65" t="s">
        <v>384</v>
      </c>
      <c r="E112" s="245"/>
      <c r="F112" s="261"/>
      <c r="G112" s="71"/>
      <c r="H112" s="71"/>
      <c r="I112" s="71"/>
      <c r="J112" s="71"/>
    </row>
    <row r="113" spans="1:10" ht="15" customHeight="1" x14ac:dyDescent="0.3">
      <c r="A113" s="81"/>
      <c r="B113" s="18"/>
      <c r="C113" s="46" t="s">
        <v>242</v>
      </c>
      <c r="D113" s="59" t="s">
        <v>240</v>
      </c>
      <c r="E113" s="245"/>
      <c r="F113" s="261"/>
      <c r="G113" s="98"/>
      <c r="H113" s="68"/>
      <c r="I113" s="68"/>
      <c r="J113" s="68"/>
    </row>
    <row r="114" spans="1:10" x14ac:dyDescent="0.3">
      <c r="A114" s="81"/>
      <c r="B114" s="92"/>
      <c r="C114" s="46" t="s">
        <v>121</v>
      </c>
      <c r="D114" s="64" t="s">
        <v>264</v>
      </c>
      <c r="E114" s="246"/>
      <c r="F114" s="259"/>
      <c r="G114" s="97"/>
      <c r="H114" s="71"/>
      <c r="I114" s="71"/>
      <c r="J114" s="71"/>
    </row>
    <row r="115" spans="1:10" ht="44.4" customHeight="1" x14ac:dyDescent="0.3">
      <c r="A115" s="93" t="s">
        <v>244</v>
      </c>
      <c r="B115" s="94"/>
      <c r="C115" s="229" t="s">
        <v>245</v>
      </c>
      <c r="D115" s="237" t="s">
        <v>265</v>
      </c>
      <c r="E115" s="91" t="b">
        <v>1</v>
      </c>
      <c r="F115" s="90" t="b">
        <v>0</v>
      </c>
      <c r="G115" s="74"/>
      <c r="H115" s="74"/>
      <c r="I115" s="74"/>
      <c r="J115" s="74"/>
    </row>
    <row r="116" spans="1:10" ht="40.200000000000003" customHeight="1" x14ac:dyDescent="0.3">
      <c r="A116" s="216" t="s">
        <v>32</v>
      </c>
      <c r="B116" s="128"/>
      <c r="C116" s="230" t="s">
        <v>33</v>
      </c>
      <c r="D116" s="231" t="s">
        <v>271</v>
      </c>
      <c r="E116" s="215" t="b">
        <v>1</v>
      </c>
      <c r="F116" s="89" t="b">
        <v>0</v>
      </c>
      <c r="G116" s="69"/>
      <c r="H116" s="69"/>
      <c r="I116" s="69"/>
      <c r="J116" s="69"/>
    </row>
    <row r="117" spans="1:10" x14ac:dyDescent="0.3">
      <c r="A117" s="85"/>
      <c r="B117" s="95"/>
      <c r="C117" s="87"/>
      <c r="D117" s="214"/>
      <c r="F117" s="88"/>
    </row>
    <row r="129" ht="15" customHeight="1" x14ac:dyDescent="0.3"/>
    <row r="135" ht="15" customHeight="1" x14ac:dyDescent="0.3"/>
    <row r="140" ht="15" customHeight="1" x14ac:dyDescent="0.3"/>
  </sheetData>
  <mergeCells count="31">
    <mergeCell ref="A1:D1"/>
    <mergeCell ref="E106:E114"/>
    <mergeCell ref="F106:F114"/>
    <mergeCell ref="F18:F27"/>
    <mergeCell ref="F28:F84"/>
    <mergeCell ref="A97:B97"/>
    <mergeCell ref="A3:B3"/>
    <mergeCell ref="C2:D2"/>
    <mergeCell ref="C3:D3"/>
    <mergeCell ref="C4:D4"/>
    <mergeCell ref="C5:D5"/>
    <mergeCell ref="C6:D6"/>
    <mergeCell ref="C7:D7"/>
    <mergeCell ref="C8:D8"/>
    <mergeCell ref="C9:D9"/>
    <mergeCell ref="A2:B2"/>
    <mergeCell ref="A4:B9"/>
    <mergeCell ref="E103:E105"/>
    <mergeCell ref="F103:F105"/>
    <mergeCell ref="A102:B102"/>
    <mergeCell ref="D14:D17"/>
    <mergeCell ref="D85:D88"/>
    <mergeCell ref="D89:D90"/>
    <mergeCell ref="E14:E17"/>
    <mergeCell ref="E18:E27"/>
    <mergeCell ref="E28:E84"/>
    <mergeCell ref="E89:E90"/>
    <mergeCell ref="F89:F90"/>
    <mergeCell ref="E91:E95"/>
    <mergeCell ref="F91:F95"/>
    <mergeCell ref="F14:F1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CD90EA-6A6E-4034-91F7-FC5A89BC5D05}">
  <sheetPr codeName="Sheet9"/>
  <dimension ref="A1:B110"/>
  <sheetViews>
    <sheetView topLeftCell="A2" workbookViewId="0">
      <selection activeCell="B105" sqref="B105:B110"/>
    </sheetView>
  </sheetViews>
  <sheetFormatPr defaultRowHeight="14.4" x14ac:dyDescent="0.3"/>
  <cols>
    <col min="1" max="1" width="73.88671875" customWidth="1"/>
    <col min="2" max="2" width="13.88671875" customWidth="1"/>
    <col min="3" max="3" width="33.109375" customWidth="1"/>
  </cols>
  <sheetData>
    <row r="1" spans="1:2" x14ac:dyDescent="0.3">
      <c r="A1" s="20" t="s">
        <v>136</v>
      </c>
      <c r="B1" s="20"/>
    </row>
    <row r="2" spans="1:2" x14ac:dyDescent="0.3">
      <c r="A2" s="21" t="s">
        <v>151</v>
      </c>
      <c r="B2" s="21"/>
    </row>
    <row r="3" spans="1:2" x14ac:dyDescent="0.3">
      <c r="A3" s="21" t="s">
        <v>137</v>
      </c>
      <c r="B3" s="21"/>
    </row>
    <row r="4" spans="1:2" x14ac:dyDescent="0.3">
      <c r="A4" s="21" t="s">
        <v>138</v>
      </c>
      <c r="B4" s="21"/>
    </row>
    <row r="5" spans="1:2" x14ac:dyDescent="0.3">
      <c r="A5" s="21" t="s">
        <v>139</v>
      </c>
      <c r="B5" s="21"/>
    </row>
    <row r="6" spans="1:2" x14ac:dyDescent="0.3">
      <c r="A6" s="21" t="s">
        <v>140</v>
      </c>
      <c r="B6" s="21"/>
    </row>
    <row r="7" spans="1:2" x14ac:dyDescent="0.3">
      <c r="A7" s="21" t="s">
        <v>141</v>
      </c>
      <c r="B7" s="21"/>
    </row>
    <row r="8" spans="1:2" x14ac:dyDescent="0.3">
      <c r="A8" s="21" t="s">
        <v>142</v>
      </c>
      <c r="B8" s="21"/>
    </row>
    <row r="9" spans="1:2" x14ac:dyDescent="0.3">
      <c r="A9" s="21" t="s">
        <v>143</v>
      </c>
      <c r="B9" s="21"/>
    </row>
    <row r="10" spans="1:2" x14ac:dyDescent="0.3">
      <c r="A10" s="21" t="s">
        <v>144</v>
      </c>
      <c r="B10" s="21"/>
    </row>
    <row r="11" spans="1:2" x14ac:dyDescent="0.3">
      <c r="A11" s="21" t="s">
        <v>145</v>
      </c>
      <c r="B11" s="21"/>
    </row>
    <row r="12" spans="1:2" x14ac:dyDescent="0.3">
      <c r="A12" s="21" t="s">
        <v>146</v>
      </c>
      <c r="B12" s="21"/>
    </row>
    <row r="13" spans="1:2" x14ac:dyDescent="0.3">
      <c r="A13" s="21" t="s">
        <v>147</v>
      </c>
      <c r="B13" s="21"/>
    </row>
    <row r="14" spans="1:2" x14ac:dyDescent="0.3">
      <c r="A14" s="21" t="s">
        <v>148</v>
      </c>
      <c r="B14" s="21"/>
    </row>
    <row r="15" spans="1:2" x14ac:dyDescent="0.3">
      <c r="A15" s="21" t="s">
        <v>149</v>
      </c>
      <c r="B15" s="21"/>
    </row>
    <row r="16" spans="1:2" x14ac:dyDescent="0.3">
      <c r="A16" s="21" t="s">
        <v>150</v>
      </c>
      <c r="B16" s="21"/>
    </row>
    <row r="17" spans="1:2" x14ac:dyDescent="0.3">
      <c r="A17" s="21" t="s">
        <v>152</v>
      </c>
      <c r="B17" s="21"/>
    </row>
    <row r="18" spans="1:2" x14ac:dyDescent="0.3">
      <c r="A18" s="21" t="s">
        <v>153</v>
      </c>
      <c r="B18" s="21"/>
    </row>
    <row r="19" spans="1:2" x14ac:dyDescent="0.3">
      <c r="A19" s="21" t="s">
        <v>154</v>
      </c>
      <c r="B19" s="21"/>
    </row>
    <row r="20" spans="1:2" x14ac:dyDescent="0.3">
      <c r="A20" s="21" t="s">
        <v>155</v>
      </c>
      <c r="B20" s="21"/>
    </row>
    <row r="21" spans="1:2" x14ac:dyDescent="0.3">
      <c r="A21" s="21" t="s">
        <v>156</v>
      </c>
      <c r="B21" s="21"/>
    </row>
    <row r="22" spans="1:2" x14ac:dyDescent="0.3">
      <c r="A22" s="21" t="s">
        <v>157</v>
      </c>
      <c r="B22" s="21"/>
    </row>
    <row r="23" spans="1:2" x14ac:dyDescent="0.3">
      <c r="A23" s="21" t="s">
        <v>158</v>
      </c>
      <c r="B23" s="21"/>
    </row>
    <row r="24" spans="1:2" x14ac:dyDescent="0.3">
      <c r="A24" s="21" t="s">
        <v>159</v>
      </c>
      <c r="B24" s="21"/>
    </row>
    <row r="25" spans="1:2" x14ac:dyDescent="0.3">
      <c r="A25" s="21" t="s">
        <v>160</v>
      </c>
      <c r="B25" s="21"/>
    </row>
    <row r="26" spans="1:2" x14ac:dyDescent="0.3">
      <c r="A26" s="21" t="s">
        <v>161</v>
      </c>
      <c r="B26" s="21"/>
    </row>
    <row r="27" spans="1:2" x14ac:dyDescent="0.3">
      <c r="A27" s="21" t="s">
        <v>162</v>
      </c>
      <c r="B27" s="21"/>
    </row>
    <row r="28" spans="1:2" x14ac:dyDescent="0.3">
      <c r="A28" s="21" t="s">
        <v>163</v>
      </c>
      <c r="B28" s="21"/>
    </row>
    <row r="29" spans="1:2" x14ac:dyDescent="0.3">
      <c r="A29" s="21" t="s">
        <v>164</v>
      </c>
      <c r="B29" s="21"/>
    </row>
    <row r="30" spans="1:2" x14ac:dyDescent="0.3">
      <c r="A30" s="21" t="s">
        <v>165</v>
      </c>
      <c r="B30" s="21"/>
    </row>
    <row r="31" spans="1:2" x14ac:dyDescent="0.3">
      <c r="A31" s="21" t="s">
        <v>166</v>
      </c>
      <c r="B31" s="21"/>
    </row>
    <row r="32" spans="1:2" x14ac:dyDescent="0.3">
      <c r="A32" s="21" t="s">
        <v>167</v>
      </c>
      <c r="B32" s="21"/>
    </row>
    <row r="33" spans="1:2" x14ac:dyDescent="0.3">
      <c r="A33" s="21" t="s">
        <v>168</v>
      </c>
      <c r="B33" s="21"/>
    </row>
    <row r="34" spans="1:2" x14ac:dyDescent="0.3">
      <c r="A34" s="21" t="s">
        <v>169</v>
      </c>
      <c r="B34" s="21"/>
    </row>
    <row r="35" spans="1:2" x14ac:dyDescent="0.3">
      <c r="A35" s="21" t="s">
        <v>170</v>
      </c>
      <c r="B35" s="21"/>
    </row>
    <row r="36" spans="1:2" x14ac:dyDescent="0.3">
      <c r="A36" s="21" t="s">
        <v>171</v>
      </c>
      <c r="B36" s="21"/>
    </row>
    <row r="37" spans="1:2" x14ac:dyDescent="0.3">
      <c r="A37" s="21" t="s">
        <v>172</v>
      </c>
      <c r="B37" s="21"/>
    </row>
    <row r="38" spans="1:2" x14ac:dyDescent="0.3">
      <c r="A38" s="21" t="s">
        <v>173</v>
      </c>
      <c r="B38" s="21"/>
    </row>
    <row r="39" spans="1:2" x14ac:dyDescent="0.3">
      <c r="A39" s="21" t="s">
        <v>174</v>
      </c>
      <c r="B39" s="21"/>
    </row>
    <row r="40" spans="1:2" x14ac:dyDescent="0.3">
      <c r="A40" s="21" t="s">
        <v>175</v>
      </c>
      <c r="B40" s="21"/>
    </row>
    <row r="41" spans="1:2" x14ac:dyDescent="0.3">
      <c r="A41" s="21" t="s">
        <v>176</v>
      </c>
      <c r="B41" s="21"/>
    </row>
    <row r="42" spans="1:2" x14ac:dyDescent="0.3">
      <c r="A42" s="21" t="s">
        <v>177</v>
      </c>
      <c r="B42" s="21"/>
    </row>
    <row r="43" spans="1:2" x14ac:dyDescent="0.3">
      <c r="A43" s="21" t="s">
        <v>178</v>
      </c>
      <c r="B43" s="21"/>
    </row>
    <row r="44" spans="1:2" x14ac:dyDescent="0.3">
      <c r="A44" s="21" t="s">
        <v>179</v>
      </c>
      <c r="B44" s="21"/>
    </row>
    <row r="45" spans="1:2" x14ac:dyDescent="0.3">
      <c r="A45" s="21" t="s">
        <v>180</v>
      </c>
      <c r="B45" s="21"/>
    </row>
    <row r="46" spans="1:2" x14ac:dyDescent="0.3">
      <c r="A46" s="21" t="s">
        <v>181</v>
      </c>
      <c r="B46" s="21"/>
    </row>
    <row r="47" spans="1:2" x14ac:dyDescent="0.3">
      <c r="A47" s="21" t="s">
        <v>182</v>
      </c>
      <c r="B47" s="21"/>
    </row>
    <row r="48" spans="1:2" x14ac:dyDescent="0.3">
      <c r="A48" s="21" t="s">
        <v>183</v>
      </c>
      <c r="B48" s="21"/>
    </row>
    <row r="49" spans="1:2" x14ac:dyDescent="0.3">
      <c r="A49" s="21" t="s">
        <v>184</v>
      </c>
      <c r="B49" s="21"/>
    </row>
    <row r="50" spans="1:2" x14ac:dyDescent="0.3">
      <c r="A50" s="21" t="s">
        <v>185</v>
      </c>
      <c r="B50" s="21"/>
    </row>
    <row r="51" spans="1:2" x14ac:dyDescent="0.3">
      <c r="A51" s="21" t="s">
        <v>186</v>
      </c>
      <c r="B51" s="21"/>
    </row>
    <row r="52" spans="1:2" x14ac:dyDescent="0.3">
      <c r="A52" s="21" t="s">
        <v>187</v>
      </c>
      <c r="B52" s="21"/>
    </row>
    <row r="53" spans="1:2" x14ac:dyDescent="0.3">
      <c r="A53" s="21" t="s">
        <v>188</v>
      </c>
      <c r="B53" s="21"/>
    </row>
    <row r="54" spans="1:2" x14ac:dyDescent="0.3">
      <c r="A54" s="21" t="s">
        <v>189</v>
      </c>
      <c r="B54" s="21"/>
    </row>
    <row r="55" spans="1:2" x14ac:dyDescent="0.3">
      <c r="A55" s="21" t="s">
        <v>190</v>
      </c>
      <c r="B55" s="21"/>
    </row>
    <row r="56" spans="1:2" x14ac:dyDescent="0.3">
      <c r="A56" s="21" t="s">
        <v>191</v>
      </c>
      <c r="B56" s="21"/>
    </row>
    <row r="57" spans="1:2" x14ac:dyDescent="0.3">
      <c r="A57" s="21" t="s">
        <v>192</v>
      </c>
      <c r="B57" s="21"/>
    </row>
    <row r="58" spans="1:2" x14ac:dyDescent="0.3">
      <c r="A58" s="21" t="s">
        <v>193</v>
      </c>
      <c r="B58" s="21"/>
    </row>
    <row r="59" spans="1:2" x14ac:dyDescent="0.3">
      <c r="A59" s="21" t="s">
        <v>194</v>
      </c>
      <c r="B59" s="21"/>
    </row>
    <row r="60" spans="1:2" x14ac:dyDescent="0.3">
      <c r="A60" s="21" t="s">
        <v>195</v>
      </c>
      <c r="B60" s="21"/>
    </row>
    <row r="61" spans="1:2" x14ac:dyDescent="0.3">
      <c r="A61" s="21" t="s">
        <v>196</v>
      </c>
      <c r="B61" s="21"/>
    </row>
    <row r="62" spans="1:2" x14ac:dyDescent="0.3">
      <c r="A62" s="21" t="s">
        <v>197</v>
      </c>
      <c r="B62" s="21"/>
    </row>
    <row r="63" spans="1:2" x14ac:dyDescent="0.3">
      <c r="A63" s="21" t="s">
        <v>198</v>
      </c>
      <c r="B63" s="21"/>
    </row>
    <row r="64" spans="1:2" x14ac:dyDescent="0.3">
      <c r="A64" s="21" t="s">
        <v>199</v>
      </c>
      <c r="B64" s="21"/>
    </row>
    <row r="65" spans="1:2" x14ac:dyDescent="0.3">
      <c r="A65" s="21" t="s">
        <v>200</v>
      </c>
      <c r="B65" s="21"/>
    </row>
    <row r="66" spans="1:2" x14ac:dyDescent="0.3">
      <c r="A66" s="21" t="s">
        <v>201</v>
      </c>
      <c r="B66" s="21"/>
    </row>
    <row r="67" spans="1:2" x14ac:dyDescent="0.3">
      <c r="A67" s="21" t="s">
        <v>202</v>
      </c>
      <c r="B67" s="21"/>
    </row>
    <row r="68" spans="1:2" x14ac:dyDescent="0.3">
      <c r="A68" s="21" t="s">
        <v>203</v>
      </c>
      <c r="B68" s="21"/>
    </row>
    <row r="69" spans="1:2" x14ac:dyDescent="0.3">
      <c r="A69" s="21" t="s">
        <v>204</v>
      </c>
      <c r="B69" s="21"/>
    </row>
    <row r="70" spans="1:2" x14ac:dyDescent="0.3">
      <c r="A70" s="21" t="s">
        <v>205</v>
      </c>
      <c r="B70" s="21"/>
    </row>
    <row r="71" spans="1:2" x14ac:dyDescent="0.3">
      <c r="A71" s="21" t="s">
        <v>206</v>
      </c>
      <c r="B71" s="21"/>
    </row>
    <row r="72" spans="1:2" x14ac:dyDescent="0.3">
      <c r="A72" s="21" t="s">
        <v>207</v>
      </c>
      <c r="B72" s="21"/>
    </row>
    <row r="73" spans="1:2" x14ac:dyDescent="0.3">
      <c r="A73" s="21" t="s">
        <v>208</v>
      </c>
      <c r="B73" s="21"/>
    </row>
    <row r="74" spans="1:2" x14ac:dyDescent="0.3">
      <c r="A74" s="21" t="s">
        <v>209</v>
      </c>
      <c r="B74" s="21"/>
    </row>
    <row r="75" spans="1:2" x14ac:dyDescent="0.3">
      <c r="A75" s="21" t="s">
        <v>210</v>
      </c>
      <c r="B75" s="21"/>
    </row>
    <row r="76" spans="1:2" x14ac:dyDescent="0.3">
      <c r="A76" s="21" t="s">
        <v>211</v>
      </c>
      <c r="B76" s="21"/>
    </row>
    <row r="77" spans="1:2" x14ac:dyDescent="0.3">
      <c r="A77" s="21" t="s">
        <v>212</v>
      </c>
      <c r="B77" s="21"/>
    </row>
    <row r="78" spans="1:2" x14ac:dyDescent="0.3">
      <c r="A78" s="21" t="s">
        <v>213</v>
      </c>
      <c r="B78" s="21"/>
    </row>
    <row r="79" spans="1:2" x14ac:dyDescent="0.3">
      <c r="A79" s="21" t="s">
        <v>214</v>
      </c>
      <c r="B79" s="21"/>
    </row>
    <row r="80" spans="1:2" x14ac:dyDescent="0.3">
      <c r="A80" s="21" t="s">
        <v>215</v>
      </c>
      <c r="B80" s="21"/>
    </row>
    <row r="81" spans="1:2" x14ac:dyDescent="0.3">
      <c r="A81" s="21" t="s">
        <v>216</v>
      </c>
      <c r="B81" s="21"/>
    </row>
    <row r="82" spans="1:2" x14ac:dyDescent="0.3">
      <c r="A82" s="21" t="s">
        <v>217</v>
      </c>
      <c r="B82" s="21"/>
    </row>
    <row r="83" spans="1:2" x14ac:dyDescent="0.3">
      <c r="A83" s="21" t="s">
        <v>218</v>
      </c>
      <c r="B83" s="21"/>
    </row>
    <row r="84" spans="1:2" x14ac:dyDescent="0.3">
      <c r="A84" s="21" t="s">
        <v>219</v>
      </c>
      <c r="B84" s="21"/>
    </row>
    <row r="85" spans="1:2" x14ac:dyDescent="0.3">
      <c r="A85" s="21" t="s">
        <v>220</v>
      </c>
      <c r="B85" s="21"/>
    </row>
    <row r="86" spans="1:2" x14ac:dyDescent="0.3">
      <c r="A86" s="21" t="s">
        <v>221</v>
      </c>
      <c r="B86" s="21"/>
    </row>
    <row r="87" spans="1:2" x14ac:dyDescent="0.3">
      <c r="A87" s="21" t="s">
        <v>222</v>
      </c>
      <c r="B87" s="21"/>
    </row>
    <row r="88" spans="1:2" x14ac:dyDescent="0.3">
      <c r="A88" s="21" t="s">
        <v>223</v>
      </c>
      <c r="B88" s="21"/>
    </row>
    <row r="89" spans="1:2" x14ac:dyDescent="0.3">
      <c r="A89" s="21" t="s">
        <v>224</v>
      </c>
      <c r="B89" s="21"/>
    </row>
    <row r="90" spans="1:2" x14ac:dyDescent="0.3">
      <c r="A90" s="21" t="s">
        <v>225</v>
      </c>
      <c r="B90" s="21"/>
    </row>
    <row r="91" spans="1:2" x14ac:dyDescent="0.3">
      <c r="A91" s="21" t="s">
        <v>226</v>
      </c>
      <c r="B91" s="21"/>
    </row>
    <row r="92" spans="1:2" x14ac:dyDescent="0.3">
      <c r="A92" s="21" t="s">
        <v>227</v>
      </c>
      <c r="B92" s="21"/>
    </row>
    <row r="93" spans="1:2" x14ac:dyDescent="0.3">
      <c r="A93" s="21" t="s">
        <v>228</v>
      </c>
      <c r="B93" s="21"/>
    </row>
    <row r="94" spans="1:2" x14ac:dyDescent="0.3">
      <c r="A94" s="21" t="s">
        <v>229</v>
      </c>
      <c r="B94" s="21"/>
    </row>
    <row r="95" spans="1:2" x14ac:dyDescent="0.3">
      <c r="A95" s="21" t="s">
        <v>230</v>
      </c>
      <c r="B95" s="21"/>
    </row>
    <row r="96" spans="1:2" x14ac:dyDescent="0.3">
      <c r="A96" s="21" t="s">
        <v>231</v>
      </c>
      <c r="B96" s="21"/>
    </row>
    <row r="97" spans="1:2" x14ac:dyDescent="0.3">
      <c r="A97" s="21" t="s">
        <v>232</v>
      </c>
      <c r="B97" s="21"/>
    </row>
    <row r="98" spans="1:2" x14ac:dyDescent="0.3">
      <c r="A98" s="21" t="s">
        <v>233</v>
      </c>
      <c r="B98" s="21"/>
    </row>
    <row r="99" spans="1:2" x14ac:dyDescent="0.3">
      <c r="A99" s="21" t="s">
        <v>234</v>
      </c>
      <c r="B99" s="21"/>
    </row>
    <row r="100" spans="1:2" x14ac:dyDescent="0.3">
      <c r="A100" s="21" t="s">
        <v>235</v>
      </c>
      <c r="B100" s="21"/>
    </row>
    <row r="101" spans="1:2" x14ac:dyDescent="0.3">
      <c r="A101" s="21" t="s">
        <v>212</v>
      </c>
      <c r="B101" s="21"/>
    </row>
    <row r="102" spans="1:2" x14ac:dyDescent="0.3">
      <c r="A102" s="21" t="s">
        <v>236</v>
      </c>
      <c r="B102" s="21"/>
    </row>
    <row r="103" spans="1:2" x14ac:dyDescent="0.3">
      <c r="A103" s="21" t="s">
        <v>237</v>
      </c>
      <c r="B103" s="21"/>
    </row>
    <row r="104" spans="1:2" x14ac:dyDescent="0.3">
      <c r="A104" s="21" t="s">
        <v>238</v>
      </c>
      <c r="B104" s="21"/>
    </row>
    <row r="105" spans="1:2" x14ac:dyDescent="0.3">
      <c r="A105" s="21" t="s">
        <v>401</v>
      </c>
      <c r="B105" s="241"/>
    </row>
    <row r="106" spans="1:2" x14ac:dyDescent="0.3">
      <c r="A106" s="21" t="s">
        <v>402</v>
      </c>
      <c r="B106" s="241"/>
    </row>
    <row r="107" spans="1:2" x14ac:dyDescent="0.3">
      <c r="A107" s="21" t="s">
        <v>403</v>
      </c>
      <c r="B107" s="241"/>
    </row>
    <row r="108" spans="1:2" x14ac:dyDescent="0.3">
      <c r="A108" s="21" t="s">
        <v>404</v>
      </c>
      <c r="B108" s="241"/>
    </row>
    <row r="109" spans="1:2" x14ac:dyDescent="0.3">
      <c r="A109" s="21" t="s">
        <v>405</v>
      </c>
      <c r="B109" s="241"/>
    </row>
    <row r="110" spans="1:2" x14ac:dyDescent="0.3">
      <c r="A110" s="21" t="s">
        <v>406</v>
      </c>
      <c r="B110" s="241"/>
    </row>
  </sheetData>
  <dataValidations count="1">
    <dataValidation type="list" allowBlank="1" showInputMessage="1" showErrorMessage="1" sqref="C2:C104" xr:uid="{A1EA1FFB-C731-4043-BC68-CBAB86CC41B6}">
      <formula1>$M$2:$M$6</formula1>
    </dataValidation>
  </dataValidations>
  <pageMargins left="0.7" right="0.7" top="0.75" bottom="0.75" header="0.3" footer="0.3"/>
  <pageSetup orientation="portrait" horizontalDpi="200" verticalDpi="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88E86A-D65F-457C-BAB1-0D8F9A872BEF}">
  <sheetPr codeName="Sheet3"/>
  <dimension ref="A2:L102"/>
  <sheetViews>
    <sheetView topLeftCell="A34" zoomScaleNormal="100" workbookViewId="0">
      <selection activeCell="A2" sqref="A2:H2"/>
    </sheetView>
  </sheetViews>
  <sheetFormatPr defaultRowHeight="14.4" x14ac:dyDescent="0.3"/>
  <cols>
    <col min="1" max="1" width="108.5546875" customWidth="1"/>
    <col min="2" max="3" width="14" customWidth="1"/>
    <col min="4" max="4" width="14.6640625" customWidth="1"/>
    <col min="5" max="5" width="16.5546875" customWidth="1"/>
    <col min="6" max="6" width="16.109375" customWidth="1"/>
    <col min="7" max="7" width="16.44140625" customWidth="1"/>
    <col min="8" max="8" width="13.33203125" customWidth="1"/>
    <col min="9" max="9" width="13.44140625" customWidth="1"/>
  </cols>
  <sheetData>
    <row r="2" spans="1:12" x14ac:dyDescent="0.3">
      <c r="A2" s="277" t="s">
        <v>284</v>
      </c>
      <c r="B2" s="277"/>
      <c r="C2" s="277"/>
      <c r="D2" s="277"/>
      <c r="E2" s="277"/>
      <c r="F2" s="277"/>
      <c r="G2" s="277"/>
      <c r="H2" s="277"/>
      <c r="K2" s="276"/>
      <c r="L2" s="276"/>
    </row>
    <row r="3" spans="1:12" x14ac:dyDescent="0.3">
      <c r="A3" s="279" t="s">
        <v>122</v>
      </c>
      <c r="B3" s="280" t="s">
        <v>1</v>
      </c>
      <c r="C3" s="278" t="s">
        <v>246</v>
      </c>
      <c r="D3" s="278"/>
      <c r="E3" s="278" t="s">
        <v>249</v>
      </c>
      <c r="F3" s="278"/>
      <c r="G3" s="278" t="s">
        <v>250</v>
      </c>
      <c r="H3" s="278"/>
      <c r="K3" s="41"/>
      <c r="L3" s="73"/>
    </row>
    <row r="4" spans="1:12" x14ac:dyDescent="0.3">
      <c r="A4" s="279"/>
      <c r="B4" s="280"/>
      <c r="C4" s="178" t="s">
        <v>247</v>
      </c>
      <c r="D4" s="178" t="s">
        <v>248</v>
      </c>
      <c r="E4" s="178" t="s">
        <v>247</v>
      </c>
      <c r="F4" s="178" t="s">
        <v>248</v>
      </c>
      <c r="G4" s="178" t="s">
        <v>247</v>
      </c>
      <c r="H4" s="178" t="s">
        <v>248</v>
      </c>
      <c r="K4" s="41"/>
      <c r="L4" s="186"/>
    </row>
    <row r="5" spans="1:12" x14ac:dyDescent="0.3">
      <c r="A5" s="179" t="s">
        <v>117</v>
      </c>
      <c r="B5" s="180">
        <f>COUNTIFS('Q1 Case Details'!P:P,A5)+COUNTIFS('Q2 Case Details'!P:P,A5)+COUNTIFS('Q3 Case Details'!P:P,A5)+COUNTIFS('Q4 Case Details'!P:P,A5)</f>
        <v>0</v>
      </c>
      <c r="C5" s="181">
        <f>COUNTIFS('Q1 Case Details'!H:H,"STANDARD",'Q1 Case Details'!N:N,"YES",'Q1 Case Details'!P:P,'YTD Summary'!A5)+COUNTIFS('Q2 Case Details'!H:H,"STANDARD",'Q2 Case Details'!N:N,"YES",'Q2 Case Details'!P:P,'YTD Summary'!A5)+COUNTIFS('Q3 Case Details'!H:H,"STANDARD",'Q3 Case Details'!N:N,"YES",'Q3 Case Details'!P:P,'YTD Summary'!A5)+COUNTIFS('Q4 Case Details'!H:H,"STANDARD",'Q4 Case Details'!N:N,"YES",'Q4 Case Details'!P:P,'YTD Summary'!A5)</f>
        <v>0</v>
      </c>
      <c r="D5" s="181">
        <f>COUNTIFS('Q1 Case Details'!H:H,"STANDARD",'Q1 Case Details'!N:N,"NO",'Q1 Case Details'!P:P,'YTD Summary'!A5)+COUNTIFS('Q2 Case Details'!H:H,"STANDARD",'Q2 Case Details'!N:N,"NO",'Q2 Case Details'!P:P,'YTD Summary'!A5)+COUNTIFS('Q3 Case Details'!H:H,"STANDARD",'Q3 Case Details'!N:N,"NO",'Q3 Case Details'!P:P,'YTD Summary'!A5)+COUNTIFS('Q4 Case Details'!H:H,"STANDARD",'Q4 Case Details'!N:N,"NO",'Q4 Case Details'!P:P,'YTD Summary'!A5)</f>
        <v>0</v>
      </c>
      <c r="E5" s="181">
        <f>COUNTIFS('Q1 Case Details'!H:H,"EXPEDITED",'Q1 Case Details'!N:N,"YES",'Q1 Case Details'!P:P,'YTD Summary'!A5)+COUNTIFS('Q2 Case Details'!H:H,"EXPEDITED",'Q2 Case Details'!N:N,"YES",'Q2 Case Details'!P:P,'YTD Summary'!A5)+COUNTIFS('Q3 Case Details'!H:H,"EXPEDITED",'Q3 Case Details'!N:N,"YES",'Q3 Case Details'!P:P,'YTD Summary'!A5)+COUNTIFS('Q4 Case Details'!H:H,"EXPEDITED",'Q4 Case Details'!N:N,"YES",'Q4 Case Details'!P:P,'YTD Summary'!A5)</f>
        <v>0</v>
      </c>
      <c r="F5" s="181">
        <f>COUNTIFS('Q1 Case Details'!H:H,"EXPEDITED",'Q1 Case Details'!N:N,"NO",'Q1 Case Details'!P:P,'YTD Summary'!A5)+COUNTIFS('Q2 Case Details'!H:H,"EXPEDITED",'Q2 Case Details'!N:N,"NO",'Q2 Case Details'!P:P,'YTD Summary'!A5)+COUNTIFS('Q3 Case Details'!H:H,"EXPEDITED",'Q3 Case Details'!N:N,"NO",'Q3 Case Details'!P:P,'YTD Summary'!A5)+COUNTIFS('Q4 Case Details'!H:H,"EXPEDITED",'Q4 Case Details'!N:N,"NO",'Q4 Case Details'!P:P,'YTD Summary'!A5)</f>
        <v>0</v>
      </c>
      <c r="G5" s="182" t="e">
        <f>(C5+E5)/B5</f>
        <v>#DIV/0!</v>
      </c>
      <c r="H5" s="182" t="e">
        <f>(D5+F5)/B5</f>
        <v>#DIV/0!</v>
      </c>
      <c r="K5" s="41"/>
      <c r="L5" s="186"/>
    </row>
    <row r="6" spans="1:12" x14ac:dyDescent="0.3">
      <c r="A6" s="179" t="s">
        <v>132</v>
      </c>
      <c r="B6" s="180">
        <f>COUNTIFS('Q1 Case Details'!P:P,A6)+COUNTIFS('Q2 Case Details'!P:P,A6)+COUNTIFS('Q3 Case Details'!P:P,A6)+COUNTIFS('Q4 Case Details'!P:P,A6)</f>
        <v>0</v>
      </c>
      <c r="C6" s="181">
        <f>COUNTIFS('Q1 Case Details'!H:H,"STANDARD",'Q1 Case Details'!N:N,"YES",'Q1 Case Details'!P:P,'YTD Summary'!A6)+COUNTIFS('Q2 Case Details'!H:H,"STANDARD",'Q2 Case Details'!N:N,"YES",'Q2 Case Details'!P:P,'YTD Summary'!A6)+COUNTIFS('Q3 Case Details'!H:H,"STANDARD",'Q3 Case Details'!N:N,"YES",'Q3 Case Details'!P:P,'YTD Summary'!A6)+COUNTIFS('Q4 Case Details'!H:H,"STANDARD",'Q4 Case Details'!N:N,"YES",'Q4 Case Details'!P:P,'YTD Summary'!A6)</f>
        <v>0</v>
      </c>
      <c r="D6" s="181">
        <f>COUNTIFS('Q1 Case Details'!H:H,"STANDARD",'Q1 Case Details'!N:N,"NO",'Q1 Case Details'!P:P,'YTD Summary'!A6)+COUNTIFS('Q2 Case Details'!H:H,"STANDARD",'Q2 Case Details'!N:N,"NO",'Q2 Case Details'!P:P,'YTD Summary'!A6)+COUNTIFS('Q3 Case Details'!H:H,"STANDARD",'Q3 Case Details'!N:N,"NO",'Q3 Case Details'!P:P,'YTD Summary'!A6)+COUNTIFS('Q4 Case Details'!H:H,"STANDARD",'Q4 Case Details'!N:N,"NO",'Q4 Case Details'!P:P,'YTD Summary'!A6)</f>
        <v>0</v>
      </c>
      <c r="E6" s="181">
        <f>COUNTIFS('Q1 Case Details'!H:H,"EXPEDITED",'Q1 Case Details'!N:N,"YES",'Q1 Case Details'!P:P,'YTD Summary'!A6)+COUNTIFS('Q2 Case Details'!H:H,"EXPEDITED",'Q2 Case Details'!N:N,"YES",'Q2 Case Details'!P:P,'YTD Summary'!A6)+COUNTIFS('Q3 Case Details'!H:H,"EXPEDITED",'Q3 Case Details'!N:N,"YES",'Q3 Case Details'!P:P,'YTD Summary'!A6)+COUNTIFS('Q4 Case Details'!H:H,"EXPEDITED",'Q4 Case Details'!N:N,"YES",'Q4 Case Details'!P:P,'YTD Summary'!A6)</f>
        <v>0</v>
      </c>
      <c r="F6" s="181">
        <f>COUNTIFS('Q1 Case Details'!H:H,"EXPEDITED",'Q1 Case Details'!N:N,"NO",'Q1 Case Details'!P:P,'YTD Summary'!A6)+COUNTIFS('Q2 Case Details'!H:H,"EXPEDITED",'Q2 Case Details'!N:N,"NO",'Q2 Case Details'!P:P,'YTD Summary'!A6)+COUNTIFS('Q3 Case Details'!H:H,"EXPEDITED",'Q3 Case Details'!N:N,"NO",'Q3 Case Details'!P:P,'YTD Summary'!A6)+COUNTIFS('Q4 Case Details'!H:H,"EXPEDITED",'Q4 Case Details'!N:N,"NO",'Q4 Case Details'!P:P,'YTD Summary'!A6)</f>
        <v>0</v>
      </c>
      <c r="G6" s="182" t="e">
        <f t="shared" ref="G6:G11" si="0">(C6+E6)/B6</f>
        <v>#DIV/0!</v>
      </c>
      <c r="H6" s="182" t="e">
        <f t="shared" ref="H6:H11" si="1">(D6+F6)/B6</f>
        <v>#DIV/0!</v>
      </c>
      <c r="K6" s="41"/>
      <c r="L6" s="186"/>
    </row>
    <row r="7" spans="1:12" x14ac:dyDescent="0.3">
      <c r="A7" s="179" t="s">
        <v>118</v>
      </c>
      <c r="B7" s="180">
        <f>COUNTIFS('Q1 Case Details'!P:P,A7)+COUNTIFS('Q2 Case Details'!P:P,A7)+COUNTIFS('Q3 Case Details'!P:P,A7)+COUNTIFS('Q4 Case Details'!P:P,A7)</f>
        <v>0</v>
      </c>
      <c r="C7" s="181">
        <f>COUNTIFS('Q1 Case Details'!H:H,"STANDARD",'Q1 Case Details'!N:N,"YES",'Q1 Case Details'!P:P,'YTD Summary'!A7)+COUNTIFS('Q2 Case Details'!H:H,"STANDARD",'Q2 Case Details'!N:N,"YES",'Q2 Case Details'!P:P,'YTD Summary'!A7)+COUNTIFS('Q3 Case Details'!H:H,"STANDARD",'Q3 Case Details'!N:N,"YES",'Q3 Case Details'!P:P,'YTD Summary'!A7)+COUNTIFS('Q4 Case Details'!H:H,"STANDARD",'Q4 Case Details'!N:N,"YES",'Q4 Case Details'!P:P,'YTD Summary'!A7)</f>
        <v>0</v>
      </c>
      <c r="D7" s="181">
        <f>COUNTIFS('Q1 Case Details'!H:H,"STANDARD",'Q1 Case Details'!N:N,"NO",'Q1 Case Details'!P:P,'YTD Summary'!A7)+COUNTIFS('Q2 Case Details'!H:H,"STANDARD",'Q2 Case Details'!N:N,"NO",'Q2 Case Details'!P:P,'YTD Summary'!A7)+COUNTIFS('Q3 Case Details'!H:H,"STANDARD",'Q3 Case Details'!N:N,"NO",'Q3 Case Details'!P:P,'YTD Summary'!A7)+COUNTIFS('Q4 Case Details'!H:H,"STANDARD",'Q4 Case Details'!N:N,"NO",'Q4 Case Details'!P:P,'YTD Summary'!A7)</f>
        <v>0</v>
      </c>
      <c r="E7" s="181">
        <f>COUNTIFS('Q1 Case Details'!H:H,"EXPEDITED",'Q1 Case Details'!N:N,"YES",'Q1 Case Details'!P:P,'YTD Summary'!A7)+COUNTIFS('Q2 Case Details'!H:H,"EXPEDITED",'Q2 Case Details'!N:N,"YES",'Q2 Case Details'!P:P,'YTD Summary'!A7)+COUNTIFS('Q3 Case Details'!H:H,"EXPEDITED",'Q3 Case Details'!N:N,"YES",'Q3 Case Details'!P:P,'YTD Summary'!A7)+COUNTIFS('Q4 Case Details'!H:H,"EXPEDITED",'Q4 Case Details'!N:N,"YES",'Q4 Case Details'!P:P,'YTD Summary'!A7)</f>
        <v>0</v>
      </c>
      <c r="F7" s="181">
        <f>COUNTIFS('Q1 Case Details'!H:H,"EXPEDITED",'Q1 Case Details'!N:N,"NO",'Q1 Case Details'!P:P,'YTD Summary'!A7)+COUNTIFS('Q2 Case Details'!H:H,"EXPEDITED",'Q2 Case Details'!N:N,"NO",'Q2 Case Details'!P:P,'YTD Summary'!A7)+COUNTIFS('Q3 Case Details'!H:H,"EXPEDITED",'Q3 Case Details'!N:N,"NO",'Q3 Case Details'!P:P,'YTD Summary'!A7)+COUNTIFS('Q4 Case Details'!H:H,"EXPEDITED",'Q4 Case Details'!N:N,"NO",'Q4 Case Details'!P:P,'YTD Summary'!A7)</f>
        <v>0</v>
      </c>
      <c r="G7" s="182" t="e">
        <f t="shared" si="0"/>
        <v>#DIV/0!</v>
      </c>
      <c r="H7" s="182" t="e">
        <f t="shared" si="1"/>
        <v>#DIV/0!</v>
      </c>
    </row>
    <row r="8" spans="1:12" x14ac:dyDescent="0.3">
      <c r="A8" s="179" t="s">
        <v>130</v>
      </c>
      <c r="B8" s="180">
        <f>COUNTIFS('Q1 Case Details'!P:P,A8)+COUNTIFS('Q2 Case Details'!P:P,A8)+COUNTIFS('Q3 Case Details'!P:P,A8)+COUNTIFS('Q4 Case Details'!P:P,A8)</f>
        <v>0</v>
      </c>
      <c r="C8" s="181">
        <f>COUNTIFS('Q1 Case Details'!H:H,"STANDARD",'Q1 Case Details'!N:N,"YES",'Q1 Case Details'!P:P,'YTD Summary'!A8)+COUNTIFS('Q2 Case Details'!H:H,"STANDARD",'Q2 Case Details'!N:N,"YES",'Q2 Case Details'!P:P,'YTD Summary'!A8)+COUNTIFS('Q3 Case Details'!H:H,"STANDARD",'Q3 Case Details'!N:N,"YES",'Q3 Case Details'!P:P,'YTD Summary'!A8)+COUNTIFS('Q4 Case Details'!H:H,"STANDARD",'Q4 Case Details'!N:N,"YES",'Q4 Case Details'!P:P,'YTD Summary'!A8)</f>
        <v>0</v>
      </c>
      <c r="D8" s="181">
        <f>COUNTIFS('Q1 Case Details'!H:H,"STANDARD",'Q1 Case Details'!N:N,"NO",'Q1 Case Details'!P:P,'YTD Summary'!A8)+COUNTIFS('Q2 Case Details'!H:H,"STANDARD",'Q2 Case Details'!N:N,"NO",'Q2 Case Details'!P:P,'YTD Summary'!A8)+COUNTIFS('Q3 Case Details'!H:H,"STANDARD",'Q3 Case Details'!N:N,"NO",'Q3 Case Details'!P:P,'YTD Summary'!A8)+COUNTIFS('Q4 Case Details'!H:H,"STANDARD",'Q4 Case Details'!N:N,"NO",'Q4 Case Details'!P:P,'YTD Summary'!A8)</f>
        <v>0</v>
      </c>
      <c r="E8" s="181">
        <f>COUNTIFS('Q1 Case Details'!H:H,"EXPEDITED",'Q1 Case Details'!N:N,"YES",'Q1 Case Details'!P:P,'YTD Summary'!A8)+COUNTIFS('Q2 Case Details'!H:H,"EXPEDITED",'Q2 Case Details'!N:N,"YES",'Q2 Case Details'!P:P,'YTD Summary'!A8)+COUNTIFS('Q3 Case Details'!H:H,"EXPEDITED",'Q3 Case Details'!N:N,"YES",'Q3 Case Details'!P:P,'YTD Summary'!A8)+COUNTIFS('Q4 Case Details'!H:H,"EXPEDITED",'Q4 Case Details'!N:N,"YES",'Q4 Case Details'!P:P,'YTD Summary'!A8)</f>
        <v>0</v>
      </c>
      <c r="F8" s="181">
        <f>COUNTIFS('Q1 Case Details'!H:H,"EXPEDITED",'Q1 Case Details'!N:N,"NO",'Q1 Case Details'!P:P,'YTD Summary'!A8)+COUNTIFS('Q2 Case Details'!H:H,"EXPEDITED",'Q2 Case Details'!N:N,"NO",'Q2 Case Details'!P:P,'YTD Summary'!A8)+COUNTIFS('Q3 Case Details'!H:H,"EXPEDITED",'Q3 Case Details'!N:N,"NO",'Q3 Case Details'!P:P,'YTD Summary'!A8)+COUNTIFS('Q4 Case Details'!H:H,"EXPEDITED",'Q4 Case Details'!N:N,"NO",'Q4 Case Details'!P:P,'YTD Summary'!A8)</f>
        <v>0</v>
      </c>
      <c r="G8" s="182" t="e">
        <f t="shared" si="0"/>
        <v>#DIV/0!</v>
      </c>
      <c r="H8" s="182" t="e">
        <f t="shared" si="1"/>
        <v>#DIV/0!</v>
      </c>
    </row>
    <row r="9" spans="1:12" x14ac:dyDescent="0.3">
      <c r="A9" s="179" t="s">
        <v>119</v>
      </c>
      <c r="B9" s="180">
        <f>COUNTIFS('Q1 Case Details'!P:P,A9)+COUNTIFS('Q2 Case Details'!P:P,A9)+COUNTIFS('Q3 Case Details'!P:P,A9)+COUNTIFS('Q4 Case Details'!P:P,A9)</f>
        <v>0</v>
      </c>
      <c r="C9" s="181">
        <f>COUNTIFS('Q1 Case Details'!H:H,"STANDARD",'Q1 Case Details'!N:N,"YES",'Q1 Case Details'!P:P,'YTD Summary'!A9)+COUNTIFS('Q2 Case Details'!H:H,"STANDARD",'Q2 Case Details'!N:N,"YES",'Q2 Case Details'!P:P,'YTD Summary'!A9)+COUNTIFS('Q3 Case Details'!H:H,"STANDARD",'Q3 Case Details'!N:N,"YES",'Q3 Case Details'!P:P,'YTD Summary'!A9)+COUNTIFS('Q4 Case Details'!H:H,"STANDARD",'Q4 Case Details'!N:N,"YES",'Q4 Case Details'!P:P,'YTD Summary'!A9)</f>
        <v>0</v>
      </c>
      <c r="D9" s="181">
        <f>COUNTIFS('Q1 Case Details'!H:H,"STANDARD",'Q1 Case Details'!N:N,"NO",'Q1 Case Details'!P:P,'YTD Summary'!A9)+COUNTIFS('Q2 Case Details'!H:H,"STANDARD",'Q2 Case Details'!N:N,"NO",'Q2 Case Details'!P:P,'YTD Summary'!A9)+COUNTIFS('Q3 Case Details'!H:H,"STANDARD",'Q3 Case Details'!N:N,"NO",'Q3 Case Details'!P:P,'YTD Summary'!A9)+COUNTIFS('Q4 Case Details'!H:H,"STANDARD",'Q4 Case Details'!N:N,"NO",'Q4 Case Details'!P:P,'YTD Summary'!A9)</f>
        <v>0</v>
      </c>
      <c r="E9" s="181">
        <f>COUNTIFS('Q1 Case Details'!H:H,"EXPEDITED",'Q1 Case Details'!N:N,"YES",'Q1 Case Details'!P:P,'YTD Summary'!A9)+COUNTIFS('Q2 Case Details'!H:H,"EXPEDITED",'Q2 Case Details'!N:N,"YES",'Q2 Case Details'!P:P,'YTD Summary'!A9)+COUNTIFS('Q3 Case Details'!H:H,"EXPEDITED",'Q3 Case Details'!N:N,"YES",'Q3 Case Details'!P:P,'YTD Summary'!A9)+COUNTIFS('Q4 Case Details'!H:H,"EXPEDITED",'Q4 Case Details'!N:N,"YES",'Q4 Case Details'!P:P,'YTD Summary'!A9)</f>
        <v>0</v>
      </c>
      <c r="F9" s="181">
        <f>COUNTIFS('Q1 Case Details'!H:H,"EXPEDITED",'Q1 Case Details'!N:N,"NO",'Q1 Case Details'!P:P,'YTD Summary'!A9)+COUNTIFS('Q2 Case Details'!H:H,"EXPEDITED",'Q2 Case Details'!N:N,"NO",'Q2 Case Details'!P:P,'YTD Summary'!A9)+COUNTIFS('Q3 Case Details'!H:H,"EXPEDITED",'Q3 Case Details'!N:N,"NO",'Q3 Case Details'!P:P,'YTD Summary'!A9)+COUNTIFS('Q4 Case Details'!H:H,"EXPEDITED",'Q4 Case Details'!N:N,"NO",'Q4 Case Details'!P:P,'YTD Summary'!A9)</f>
        <v>0</v>
      </c>
      <c r="G9" s="182" t="e">
        <f t="shared" si="0"/>
        <v>#DIV/0!</v>
      </c>
      <c r="H9" s="182" t="e">
        <f t="shared" si="1"/>
        <v>#DIV/0!</v>
      </c>
    </row>
    <row r="10" spans="1:12" x14ac:dyDescent="0.3">
      <c r="A10" s="179" t="s">
        <v>120</v>
      </c>
      <c r="B10" s="180">
        <f>COUNTIFS('Q1 Case Details'!P:P,A10)+COUNTIFS('Q2 Case Details'!P:P,A10)+COUNTIFS('Q3 Case Details'!P:P,A10)+COUNTIFS('Q4 Case Details'!P:P,A10)</f>
        <v>0</v>
      </c>
      <c r="C10" s="181">
        <f>COUNTIFS('Q1 Case Details'!H:H,"STANDARD",'Q1 Case Details'!N:N,"YES",'Q1 Case Details'!P:P,'YTD Summary'!A10)+COUNTIFS('Q2 Case Details'!H:H,"STANDARD",'Q2 Case Details'!N:N,"YES",'Q2 Case Details'!P:P,'YTD Summary'!A10)+COUNTIFS('Q3 Case Details'!H:H,"STANDARD",'Q3 Case Details'!N:N,"YES",'Q3 Case Details'!P:P,'YTD Summary'!A10)+COUNTIFS('Q4 Case Details'!H:H,"STANDARD",'Q4 Case Details'!N:N,"YES",'Q4 Case Details'!P:P,'YTD Summary'!A10)</f>
        <v>0</v>
      </c>
      <c r="D10" s="181">
        <f>COUNTIFS('Q1 Case Details'!H:H,"STANDARD",'Q1 Case Details'!N:N,"NO",'Q1 Case Details'!P:P,'YTD Summary'!A10)+COUNTIFS('Q2 Case Details'!H:H,"STANDARD",'Q2 Case Details'!N:N,"NO",'Q2 Case Details'!P:P,'YTD Summary'!A10)+COUNTIFS('Q3 Case Details'!H:H,"STANDARD",'Q3 Case Details'!N:N,"NO",'Q3 Case Details'!P:P,'YTD Summary'!A10)+COUNTIFS('Q4 Case Details'!H:H,"STANDARD",'Q4 Case Details'!N:N,"NO",'Q4 Case Details'!P:P,'YTD Summary'!A10)</f>
        <v>0</v>
      </c>
      <c r="E10" s="181">
        <f>COUNTIFS('Q1 Case Details'!H:H,"EXPEDITED",'Q1 Case Details'!N:N,"YES",'Q1 Case Details'!P:P,'YTD Summary'!A10)+COUNTIFS('Q2 Case Details'!H:H,"EXPEDITED",'Q2 Case Details'!N:N,"YES",'Q2 Case Details'!P:P,'YTD Summary'!A10)+COUNTIFS('Q3 Case Details'!H:H,"EXPEDITED",'Q3 Case Details'!N:N,"YES",'Q3 Case Details'!P:P,'YTD Summary'!A10)+COUNTIFS('Q4 Case Details'!H:H,"EXPEDITED",'Q4 Case Details'!N:N,"YES",'Q4 Case Details'!P:P,'YTD Summary'!A10)</f>
        <v>0</v>
      </c>
      <c r="F10" s="181">
        <f>COUNTIFS('Q1 Case Details'!H:H,"EXPEDITED",'Q1 Case Details'!N:N,"NO",'Q1 Case Details'!P:P,'YTD Summary'!A10)+COUNTIFS('Q2 Case Details'!H:H,"EXPEDITED",'Q2 Case Details'!N:N,"NO",'Q2 Case Details'!P:P,'YTD Summary'!A10)+COUNTIFS('Q3 Case Details'!H:H,"EXPEDITED",'Q3 Case Details'!N:N,"NO",'Q3 Case Details'!P:P,'YTD Summary'!A10)+COUNTIFS('Q4 Case Details'!H:H,"EXPEDITED",'Q4 Case Details'!N:N,"NO",'Q4 Case Details'!P:P,'YTD Summary'!A10)</f>
        <v>0</v>
      </c>
      <c r="G10" s="182" t="e">
        <f t="shared" si="0"/>
        <v>#DIV/0!</v>
      </c>
      <c r="H10" s="182" t="e">
        <f t="shared" si="1"/>
        <v>#DIV/0!</v>
      </c>
    </row>
    <row r="11" spans="1:12" x14ac:dyDescent="0.3">
      <c r="A11" s="179" t="s">
        <v>131</v>
      </c>
      <c r="B11" s="180">
        <f>COUNTIFS('Q1 Case Details'!P:P,A11)+COUNTIFS('Q2 Case Details'!P:P,A11)+COUNTIFS('Q3 Case Details'!P:P,A11)+COUNTIFS('Q4 Case Details'!P:P,A11)</f>
        <v>0</v>
      </c>
      <c r="C11" s="181">
        <f>COUNTIFS('Q1 Case Details'!H:H,"STANDARD",'Q1 Case Details'!N:N,"YES",'Q1 Case Details'!P:P,'YTD Summary'!A11)+COUNTIFS('Q2 Case Details'!H:H,"STANDARD",'Q2 Case Details'!N:N,"YES",'Q2 Case Details'!P:P,'YTD Summary'!A11)+COUNTIFS('Q3 Case Details'!H:H,"STANDARD",'Q3 Case Details'!N:N,"YES",'Q3 Case Details'!P:P,'YTD Summary'!A11)+COUNTIFS('Q4 Case Details'!H:H,"STANDARD",'Q4 Case Details'!N:N,"YES",'Q4 Case Details'!P:P,'YTD Summary'!A11)</f>
        <v>0</v>
      </c>
      <c r="D11" s="181">
        <f>COUNTIFS('Q1 Case Details'!H:H,"STANDARD",'Q1 Case Details'!N:N,"NO",'Q1 Case Details'!P:P,'YTD Summary'!A11)+COUNTIFS('Q2 Case Details'!H:H,"STANDARD",'Q2 Case Details'!N:N,"NO",'Q2 Case Details'!P:P,'YTD Summary'!A11)+COUNTIFS('Q3 Case Details'!H:H,"STANDARD",'Q3 Case Details'!N:N,"NO",'Q3 Case Details'!P:P,'YTD Summary'!A11)+COUNTIFS('Q4 Case Details'!H:H,"STANDARD",'Q4 Case Details'!N:N,"NO",'Q4 Case Details'!P:P,'YTD Summary'!A11)</f>
        <v>0</v>
      </c>
      <c r="E11" s="181">
        <f>COUNTIFS('Q1 Case Details'!H:H,"EXPEDITED",'Q1 Case Details'!N:N,"YES",'Q1 Case Details'!P:P,'YTD Summary'!A11)+COUNTIFS('Q2 Case Details'!H:H,"EXPEDITED",'Q2 Case Details'!N:N,"YES",'Q2 Case Details'!P:P,'YTD Summary'!A11)+COUNTIFS('Q3 Case Details'!H:H,"EXPEDITED",'Q3 Case Details'!N:N,"YES",'Q3 Case Details'!P:P,'YTD Summary'!A11)+COUNTIFS('Q4 Case Details'!H:H,"EXPEDITED",'Q4 Case Details'!N:N,"YES",'Q4 Case Details'!P:P,'YTD Summary'!A11)</f>
        <v>0</v>
      </c>
      <c r="F11" s="181">
        <f>COUNTIFS('Q1 Case Details'!H:H,"EXPEDITED",'Q1 Case Details'!N:N,"NO",'Q1 Case Details'!P:P,'YTD Summary'!A11)+COUNTIFS('Q2 Case Details'!H:H,"EXPEDITED",'Q2 Case Details'!N:N,"NO",'Q2 Case Details'!P:P,'YTD Summary'!A11)+COUNTIFS('Q3 Case Details'!H:H,"EXPEDITED",'Q3 Case Details'!N:N,"NO",'Q3 Case Details'!P:P,'YTD Summary'!A11)+COUNTIFS('Q4 Case Details'!H:H,"EXPEDITED",'Q4 Case Details'!N:N,"NO",'Q4 Case Details'!P:P,'YTD Summary'!A11)</f>
        <v>0</v>
      </c>
      <c r="G11" s="182" t="e">
        <f t="shared" si="0"/>
        <v>#DIV/0!</v>
      </c>
      <c r="H11" s="182" t="e">
        <f t="shared" si="1"/>
        <v>#DIV/0!</v>
      </c>
    </row>
    <row r="12" spans="1:12" x14ac:dyDescent="0.3">
      <c r="A12" s="179" t="s">
        <v>121</v>
      </c>
      <c r="B12" s="180">
        <f>COUNTIFS('Q1 Case Details'!P:P,A12)+COUNTIFS('Q2 Case Details'!P:P,A12)+COUNTIFS('Q3 Case Details'!P:P,A12)+COUNTIFS('Q4 Case Details'!P:P,A12)</f>
        <v>0</v>
      </c>
      <c r="C12" s="181">
        <f>COUNTIFS('Q1 Case Details'!H:H,"STANDARD",'Q1 Case Details'!N:N,"YES",'Q1 Case Details'!P:P,'YTD Summary'!A12)+COUNTIFS('Q2 Case Details'!H:H,"STANDARD",'Q2 Case Details'!N:N,"YES",'Q2 Case Details'!P:P,'YTD Summary'!A12)+COUNTIFS('Q3 Case Details'!H:H,"STANDARD",'Q3 Case Details'!N:N,"YES",'Q3 Case Details'!P:P,'YTD Summary'!A12)+COUNTIFS('Q4 Case Details'!H:H,"STANDARD",'Q4 Case Details'!N:N,"YES",'Q4 Case Details'!P:P,'YTD Summary'!A12)</f>
        <v>0</v>
      </c>
      <c r="D12" s="181">
        <f>COUNTIFS('Q1 Case Details'!H:H,"STANDARD",'Q1 Case Details'!N:N,"NO",'Q1 Case Details'!P:P,'YTD Summary'!A12)+COUNTIFS('Q2 Case Details'!H:H,"STANDARD",'Q2 Case Details'!N:N,"NO",'Q2 Case Details'!P:P,'YTD Summary'!A12)+COUNTIFS('Q3 Case Details'!H:H,"STANDARD",'Q3 Case Details'!N:N,"NO",'Q3 Case Details'!P:P,'YTD Summary'!A12)+COUNTIFS('Q4 Case Details'!H:H,"STANDARD",'Q4 Case Details'!N:N,"NO",'Q4 Case Details'!P:P,'YTD Summary'!A12)</f>
        <v>0</v>
      </c>
      <c r="E12" s="181">
        <f>COUNTIFS('Q1 Case Details'!H:H,"EXPEDITED",'Q1 Case Details'!N:N,"YES",'Q1 Case Details'!P:P,'YTD Summary'!A12)+COUNTIFS('Q2 Case Details'!H:H,"EXPEDITED",'Q2 Case Details'!N:N,"YES",'Q2 Case Details'!P:P,'YTD Summary'!A12)+COUNTIFS('Q3 Case Details'!H:H,"EXPEDITED",'Q3 Case Details'!N:N,"YES",'Q3 Case Details'!P:P,'YTD Summary'!A12)+COUNTIFS('Q4 Case Details'!H:H,"EXPEDITED",'Q4 Case Details'!N:N,"YES",'Q4 Case Details'!P:P,'YTD Summary'!A12)</f>
        <v>0</v>
      </c>
      <c r="F12" s="181">
        <f>COUNTIFS('Q1 Case Details'!H:H,"EXPEDITED",'Q1 Case Details'!N:N,"NO",'Q1 Case Details'!P:P,'YTD Summary'!A12)+COUNTIFS('Q2 Case Details'!H:H,"EXPEDITED",'Q2 Case Details'!N:N,"NO",'Q2 Case Details'!P:P,'YTD Summary'!A12)+COUNTIFS('Q3 Case Details'!H:H,"EXPEDITED",'Q3 Case Details'!N:N,"NO",'Q3 Case Details'!P:P,'YTD Summary'!A12)+COUNTIFS('Q4 Case Details'!H:H,"EXPEDITED",'Q4 Case Details'!N:N,"NO",'Q4 Case Details'!P:P,'YTD Summary'!A12)</f>
        <v>0</v>
      </c>
      <c r="G12" s="182" t="e">
        <f>(C12+E12)/B12</f>
        <v>#DIV/0!</v>
      </c>
      <c r="H12" s="182" t="e">
        <f>(D12+F12)/B12</f>
        <v>#DIV/0!</v>
      </c>
    </row>
    <row r="13" spans="1:12" x14ac:dyDescent="0.3">
      <c r="A13" s="179" t="s">
        <v>242</v>
      </c>
      <c r="B13" s="180">
        <f>COUNTIFS('Q1 Case Details'!P:P,A13)+COUNTIFS('Q2 Case Details'!P:P,A13)+COUNTIFS('Q3 Case Details'!P:P,A13)+COUNTIFS('Q4 Case Details'!P:P,A13)</f>
        <v>0</v>
      </c>
      <c r="C13" s="181">
        <f>COUNTIFS('Q1 Case Details'!H:H,"STANDARD",'Q1 Case Details'!N:N,"YES",'Q1 Case Details'!P:P,'YTD Summary'!A13)+COUNTIFS('Q2 Case Details'!H:H,"STANDARD",'Q2 Case Details'!N:N,"YES",'Q2 Case Details'!P:P,'YTD Summary'!A13)+COUNTIFS('Q3 Case Details'!H:H,"STANDARD",'Q3 Case Details'!N:N,"YES",'Q3 Case Details'!P:P,'YTD Summary'!A13)+COUNTIFS('Q4 Case Details'!H:H,"STANDARD",'Q4 Case Details'!N:N,"YES",'Q4 Case Details'!P:P,'YTD Summary'!A13)</f>
        <v>0</v>
      </c>
      <c r="D13" s="181">
        <f>COUNTIFS('Q1 Case Details'!H:H,"STANDARD",'Q1 Case Details'!N:N,"NO",'Q1 Case Details'!P:P,'YTD Summary'!A13)+COUNTIFS('Q2 Case Details'!H:H,"STANDARD",'Q2 Case Details'!N:N,"NO",'Q2 Case Details'!P:P,'YTD Summary'!A13)+COUNTIFS('Q3 Case Details'!H:H,"STANDARD",'Q3 Case Details'!N:N,"NO",'Q3 Case Details'!P:P,'YTD Summary'!A13)+COUNTIFS('Q4 Case Details'!H:H,"STANDARD",'Q4 Case Details'!N:N,"NO",'Q4 Case Details'!P:P,'YTD Summary'!A13)</f>
        <v>0</v>
      </c>
      <c r="E13" s="181">
        <f>COUNTIFS('Q1 Case Details'!H:H,"EXPEDITED",'Q1 Case Details'!N:N,"YES",'Q1 Case Details'!P:P,'YTD Summary'!A13)+COUNTIFS('Q2 Case Details'!H:H,"EXPEDITED",'Q2 Case Details'!N:N,"YES",'Q2 Case Details'!P:P,'YTD Summary'!A13)+COUNTIFS('Q3 Case Details'!H:H,"EXPEDITED",'Q3 Case Details'!N:N,"YES",'Q3 Case Details'!P:P,'YTD Summary'!A13)+COUNTIFS('Q4 Case Details'!H:H,"EXPEDITED",'Q4 Case Details'!N:N,"YES",'Q4 Case Details'!P:P,'YTD Summary'!A13)</f>
        <v>0</v>
      </c>
      <c r="F13" s="181">
        <f>COUNTIFS('Q1 Case Details'!H:H,"EXPEDITED",'Q1 Case Details'!N:N,"NO",'Q1 Case Details'!P:P,'YTD Summary'!A13)+COUNTIFS('Q2 Case Details'!H:H,"EXPEDITED",'Q2 Case Details'!N:N,"NO",'Q2 Case Details'!P:P,'YTD Summary'!A13)+COUNTIFS('Q3 Case Details'!H:H,"EXPEDITED",'Q3 Case Details'!N:N,"NO",'Q3 Case Details'!P:P,'YTD Summary'!A13)+COUNTIFS('Q4 Case Details'!H:H,"EXPEDITED",'Q4 Case Details'!N:N,"NO",'Q4 Case Details'!P:P,'YTD Summary'!A13)</f>
        <v>0</v>
      </c>
      <c r="G13" s="182" t="e">
        <f>(C13+E13)/B13</f>
        <v>#DIV/0!</v>
      </c>
      <c r="H13" s="182" t="e">
        <f>(D13+F13)/B13</f>
        <v>#DIV/0!</v>
      </c>
    </row>
    <row r="14" spans="1:12" x14ac:dyDescent="0.3">
      <c r="A14" s="183" t="s">
        <v>0</v>
      </c>
      <c r="B14" s="184">
        <f>SUM(B5:B13)</f>
        <v>0</v>
      </c>
      <c r="C14" s="184">
        <f>SUM(C5:C13)</f>
        <v>0</v>
      </c>
      <c r="D14" s="184">
        <f>SUM(D5:D13)</f>
        <v>0</v>
      </c>
      <c r="E14" s="184">
        <f>SUM(E5:E13)</f>
        <v>0</v>
      </c>
      <c r="F14" s="184">
        <f>SUM(F5:F13)</f>
        <v>0</v>
      </c>
      <c r="G14" s="185" t="e">
        <f>(C14+E14)/B14</f>
        <v>#DIV/0!</v>
      </c>
      <c r="H14" s="185" t="e">
        <f>(D14+F14)/B14</f>
        <v>#DIV/0!</v>
      </c>
    </row>
    <row r="15" spans="1:12" x14ac:dyDescent="0.3">
      <c r="A15" s="206"/>
      <c r="B15" s="208"/>
      <c r="C15" s="208"/>
      <c r="D15" s="208"/>
      <c r="E15" s="208"/>
      <c r="F15" s="208"/>
      <c r="G15" s="209"/>
      <c r="H15" s="209"/>
    </row>
    <row r="16" spans="1:12" x14ac:dyDescent="0.3">
      <c r="A16" s="183"/>
      <c r="B16" s="207" t="s">
        <v>349</v>
      </c>
      <c r="C16" s="207" t="s">
        <v>12</v>
      </c>
      <c r="D16" s="207" t="s">
        <v>13</v>
      </c>
      <c r="E16" s="207" t="s">
        <v>14</v>
      </c>
      <c r="F16" s="207" t="s">
        <v>15</v>
      </c>
      <c r="G16" s="210"/>
      <c r="H16" s="209"/>
    </row>
    <row r="17" spans="1:9" x14ac:dyDescent="0.3">
      <c r="A17" s="44" t="s">
        <v>256</v>
      </c>
      <c r="B17" s="211">
        <f>F17</f>
        <v>0</v>
      </c>
      <c r="C17" s="212"/>
      <c r="D17" s="213"/>
      <c r="E17" s="25"/>
      <c r="F17" s="213"/>
    </row>
    <row r="20" spans="1:9" x14ac:dyDescent="0.3">
      <c r="A20" s="277" t="s">
        <v>290</v>
      </c>
      <c r="B20" s="277"/>
      <c r="C20" s="277"/>
      <c r="D20" s="277"/>
      <c r="E20" s="277"/>
      <c r="F20" s="277"/>
      <c r="G20" s="277"/>
      <c r="H20" s="277"/>
    </row>
    <row r="21" spans="1:9" x14ac:dyDescent="0.3">
      <c r="A21" s="279" t="s">
        <v>122</v>
      </c>
      <c r="B21" s="280" t="s">
        <v>1</v>
      </c>
      <c r="C21" s="278" t="s">
        <v>246</v>
      </c>
      <c r="D21" s="278"/>
      <c r="E21" s="278" t="s">
        <v>249</v>
      </c>
      <c r="F21" s="278"/>
      <c r="G21" s="278" t="s">
        <v>250</v>
      </c>
      <c r="H21" s="278"/>
    </row>
    <row r="22" spans="1:9" x14ac:dyDescent="0.3">
      <c r="A22" s="279"/>
      <c r="B22" s="280"/>
      <c r="C22" s="178" t="s">
        <v>247</v>
      </c>
      <c r="D22" s="178" t="s">
        <v>248</v>
      </c>
      <c r="E22" s="178" t="s">
        <v>247</v>
      </c>
      <c r="F22" s="178" t="s">
        <v>248</v>
      </c>
      <c r="G22" s="178" t="s">
        <v>247</v>
      </c>
      <c r="H22" s="178" t="s">
        <v>248</v>
      </c>
      <c r="I22" s="34"/>
    </row>
    <row r="23" spans="1:9" x14ac:dyDescent="0.3">
      <c r="A23" t="s">
        <v>117</v>
      </c>
      <c r="B23" s="32">
        <f>COUNTIFS('Q1 Case Details'!P:P,A23)</f>
        <v>0</v>
      </c>
      <c r="C23" s="32">
        <f>COUNTIFS('Q1 Case Details'!H:H,"STANDARD",'Q1 Case Details'!N:N,"YES",'Q1 Case Details'!P:P,'YTD Summary'!A23)</f>
        <v>0</v>
      </c>
      <c r="D23" s="32">
        <f>COUNTIFS('Q1 Case Details'!H:H,"STANDARD",'Q1 Case Details'!N:N,"NO",'Q1 Case Details'!P:P,'YTD Summary'!A23)</f>
        <v>0</v>
      </c>
      <c r="E23" s="32">
        <f>COUNTIFS('Q1 Case Details'!H:H,"EXPEDITED",'Q1 Case Details'!N:N,"YES",'Q1 Case Details'!P:P,'YTD Summary'!A23)</f>
        <v>0</v>
      </c>
      <c r="F23" s="32">
        <f>COUNTIFS('Q1 Case Details'!H:H,"EXPEDITED",'Q1 Case Details'!N:N,"NO",'Q1 Case Details'!P:P,'YTD Summary'!A23)</f>
        <v>0</v>
      </c>
      <c r="G23" s="33" t="e">
        <f>(C23+E23)/B23</f>
        <v>#DIV/0!</v>
      </c>
      <c r="H23" s="33" t="e">
        <f>(D23+F23)/B23</f>
        <v>#DIV/0!</v>
      </c>
    </row>
    <row r="24" spans="1:9" x14ac:dyDescent="0.3">
      <c r="A24" t="s">
        <v>132</v>
      </c>
      <c r="B24" s="32">
        <f>COUNTIFS('Q1 Case Details'!P:P,A24)</f>
        <v>0</v>
      </c>
      <c r="C24" s="32">
        <f>COUNTIFS('Q1 Case Details'!H:H,"STANDARD",'Q1 Case Details'!N:N,"YES",'Q1 Case Details'!P:P,'YTD Summary'!A24)</f>
        <v>0</v>
      </c>
      <c r="D24" s="32">
        <f>COUNTIFS('Q1 Case Details'!H:H,"STANDARD",'Q1 Case Details'!N:N,"NO",'Q1 Case Details'!P:P,'YTD Summary'!A24)</f>
        <v>0</v>
      </c>
      <c r="E24" s="32">
        <f>COUNTIFS('Q1 Case Details'!H:H,"EXPEDITED",'Q1 Case Details'!N:N,"YES",'Q1 Case Details'!P:P,'YTD Summary'!A24)</f>
        <v>0</v>
      </c>
      <c r="F24" s="32">
        <f>COUNTIFS('Q1 Case Details'!H:H,"EXPEDITED",'Q1 Case Details'!N:N,"NO",'Q1 Case Details'!P:P,'YTD Summary'!A24)</f>
        <v>0</v>
      </c>
      <c r="G24" s="33" t="e">
        <f t="shared" ref="G24:G31" si="2">(C24+E24)/B24</f>
        <v>#DIV/0!</v>
      </c>
      <c r="H24" s="33" t="e">
        <f t="shared" ref="H24:H31" si="3">(D24+F24)/B24</f>
        <v>#DIV/0!</v>
      </c>
    </row>
    <row r="25" spans="1:9" x14ac:dyDescent="0.3">
      <c r="A25" t="s">
        <v>118</v>
      </c>
      <c r="B25" s="32">
        <f>COUNTIFS('Q1 Case Details'!P:P,A25)</f>
        <v>0</v>
      </c>
      <c r="C25" s="32">
        <f>COUNTIFS('Q1 Case Details'!H:H,"STANDARD",'Q1 Case Details'!N:N,"YES",'Q1 Case Details'!P:P,'YTD Summary'!A25)</f>
        <v>0</v>
      </c>
      <c r="D25" s="32">
        <f>COUNTIFS('Q1 Case Details'!H:H,"STANDARD",'Q1 Case Details'!N:N,"NO",'Q1 Case Details'!P:P,'YTD Summary'!A25)</f>
        <v>0</v>
      </c>
      <c r="E25" s="32">
        <f>COUNTIFS('Q1 Case Details'!H:H,"EXPEDITED",'Q1 Case Details'!N:N,"YES",'Q1 Case Details'!P:P,'YTD Summary'!A25)</f>
        <v>0</v>
      </c>
      <c r="F25" s="32">
        <f>COUNTIFS('Q1 Case Details'!H:H,"EXPEDITED",'Q1 Case Details'!N:N,"NO",'Q1 Case Details'!P:P,'YTD Summary'!A25)</f>
        <v>0</v>
      </c>
      <c r="G25" s="33" t="e">
        <f t="shared" si="2"/>
        <v>#DIV/0!</v>
      </c>
      <c r="H25" s="33" t="e">
        <f t="shared" si="3"/>
        <v>#DIV/0!</v>
      </c>
    </row>
    <row r="26" spans="1:9" x14ac:dyDescent="0.3">
      <c r="A26" t="s">
        <v>130</v>
      </c>
      <c r="B26" s="32">
        <f>COUNTIFS('Q1 Case Details'!P:P,A26)</f>
        <v>0</v>
      </c>
      <c r="C26" s="32">
        <f>COUNTIFS('Q1 Case Details'!H:H,"STANDARD",'Q1 Case Details'!N:N,"YES",'Q1 Case Details'!P:P,'YTD Summary'!A26)</f>
        <v>0</v>
      </c>
      <c r="D26" s="32">
        <f>COUNTIFS('Q1 Case Details'!H:H,"STANDARD",'Q1 Case Details'!N:N,"NO",'Q1 Case Details'!P:P,'YTD Summary'!A26)</f>
        <v>0</v>
      </c>
      <c r="E26" s="32">
        <f>COUNTIFS('Q1 Case Details'!H:H,"EXPEDITED",'Q1 Case Details'!N:N,"YES",'Q1 Case Details'!P:P,'YTD Summary'!A26)</f>
        <v>0</v>
      </c>
      <c r="F26" s="32">
        <f>COUNTIFS('Q1 Case Details'!H:H,"EXPEDITED",'Q1 Case Details'!N:N,"NO",'Q1 Case Details'!P:P,'YTD Summary'!A26)</f>
        <v>0</v>
      </c>
      <c r="G26" s="33" t="e">
        <f t="shared" si="2"/>
        <v>#DIV/0!</v>
      </c>
      <c r="H26" s="33" t="e">
        <f t="shared" si="3"/>
        <v>#DIV/0!</v>
      </c>
    </row>
    <row r="27" spans="1:9" x14ac:dyDescent="0.3">
      <c r="A27" t="s">
        <v>119</v>
      </c>
      <c r="B27" s="32">
        <f>COUNTIFS('Q1 Case Details'!P:P,A27)</f>
        <v>0</v>
      </c>
      <c r="C27" s="32">
        <f>COUNTIFS('Q1 Case Details'!H:H,"STANDARD",'Q1 Case Details'!N:N,"YES",'Q1 Case Details'!P:P,'YTD Summary'!A27)</f>
        <v>0</v>
      </c>
      <c r="D27" s="32">
        <f>COUNTIFS('Q1 Case Details'!H:H,"STANDARD",'Q1 Case Details'!N:N,"NO",'Q1 Case Details'!P:P,'YTD Summary'!A27)</f>
        <v>0</v>
      </c>
      <c r="E27" s="32">
        <f>COUNTIFS('Q1 Case Details'!H:H,"EXPEDITED",'Q1 Case Details'!N:N,"YES",'Q1 Case Details'!P:P,'YTD Summary'!A27)</f>
        <v>0</v>
      </c>
      <c r="F27" s="32">
        <f>COUNTIFS('Q1 Case Details'!H:H,"EXPEDITED",'Q1 Case Details'!N:N,"NO",'Q1 Case Details'!P:P,'YTD Summary'!A27)</f>
        <v>0</v>
      </c>
      <c r="G27" s="33" t="e">
        <f t="shared" si="2"/>
        <v>#DIV/0!</v>
      </c>
      <c r="H27" s="33" t="e">
        <f t="shared" si="3"/>
        <v>#DIV/0!</v>
      </c>
    </row>
    <row r="28" spans="1:9" x14ac:dyDescent="0.3">
      <c r="A28" t="s">
        <v>120</v>
      </c>
      <c r="B28" s="32">
        <f>COUNTIFS('Q1 Case Details'!P:P,A28)</f>
        <v>0</v>
      </c>
      <c r="C28" s="32">
        <f>COUNTIFS('Q1 Case Details'!H:H,"STANDARD",'Q1 Case Details'!N:N,"YES",'Q1 Case Details'!P:P,'YTD Summary'!A28)</f>
        <v>0</v>
      </c>
      <c r="D28" s="32">
        <f>COUNTIFS('Q1 Case Details'!H:H,"STANDARD",'Q1 Case Details'!N:N,"NO",'Q1 Case Details'!P:P,'YTD Summary'!A28)</f>
        <v>0</v>
      </c>
      <c r="E28" s="32">
        <f>COUNTIFS('Q1 Case Details'!H:H,"EXPEDITED",'Q1 Case Details'!N:N,"YES",'Q1 Case Details'!P:P,'YTD Summary'!A28)</f>
        <v>0</v>
      </c>
      <c r="F28" s="32">
        <f>COUNTIFS('Q1 Case Details'!H:H,"EXPEDITED",'Q1 Case Details'!N:N,"NO",'Q1 Case Details'!P:P,'YTD Summary'!A28)</f>
        <v>0</v>
      </c>
      <c r="G28" s="33" t="e">
        <f t="shared" si="2"/>
        <v>#DIV/0!</v>
      </c>
      <c r="H28" s="33" t="e">
        <f t="shared" si="3"/>
        <v>#DIV/0!</v>
      </c>
    </row>
    <row r="29" spans="1:9" x14ac:dyDescent="0.3">
      <c r="A29" t="s">
        <v>131</v>
      </c>
      <c r="B29" s="32">
        <f>COUNTIFS('Q1 Case Details'!P:P,A29)</f>
        <v>0</v>
      </c>
      <c r="C29" s="32">
        <f>COUNTIFS('Q1 Case Details'!H:H,"STANDARD",'Q1 Case Details'!N:N,"YES",'Q1 Case Details'!P:P,'YTD Summary'!A29)</f>
        <v>0</v>
      </c>
      <c r="D29" s="32">
        <f>COUNTIFS('Q1 Case Details'!H:H,"STANDARD",'Q1 Case Details'!N:N,"NO",'Q1 Case Details'!P:P,'YTD Summary'!A29)</f>
        <v>0</v>
      </c>
      <c r="E29" s="32">
        <f>COUNTIFS('Q1 Case Details'!H:H,"EXPEDITED",'Q1 Case Details'!N:N,"YES",'Q1 Case Details'!P:P,'YTD Summary'!A29)</f>
        <v>0</v>
      </c>
      <c r="F29" s="32">
        <f>COUNTIFS('Q1 Case Details'!H:H,"EXPEDITED",'Q1 Case Details'!N:N,"NO",'Q1 Case Details'!P:P,'YTD Summary'!A29)</f>
        <v>0</v>
      </c>
      <c r="G29" s="33" t="e">
        <f t="shared" si="2"/>
        <v>#DIV/0!</v>
      </c>
      <c r="H29" s="33" t="e">
        <f t="shared" si="3"/>
        <v>#DIV/0!</v>
      </c>
    </row>
    <row r="30" spans="1:9" x14ac:dyDescent="0.3">
      <c r="A30" t="s">
        <v>121</v>
      </c>
      <c r="B30" s="32">
        <f>COUNTIFS('Q1 Case Details'!P:P,A30)</f>
        <v>0</v>
      </c>
      <c r="C30" s="32">
        <f>COUNTIFS('Q1 Case Details'!H:H,"STANDARD",'Q1 Case Details'!N:N,"YES",'Q1 Case Details'!P:P,'YTD Summary'!A30)</f>
        <v>0</v>
      </c>
      <c r="D30" s="32">
        <f>COUNTIFS('Q1 Case Details'!H:H,"STANDARD",'Q1 Case Details'!N:N,"NO",'Q1 Case Details'!P:P,'YTD Summary'!A30)</f>
        <v>0</v>
      </c>
      <c r="E30" s="32">
        <f>COUNTIFS('Q1 Case Details'!H:H,"EXPEDITED",'Q1 Case Details'!N:N,"YES",'Q1 Case Details'!P:P,'YTD Summary'!A30)</f>
        <v>0</v>
      </c>
      <c r="F30" s="32">
        <f>COUNTIFS('Q1 Case Details'!H:H,"EXPEDITED",'Q1 Case Details'!N:N,"NO",'Q1 Case Details'!P:P,'YTD Summary'!A30)</f>
        <v>0</v>
      </c>
      <c r="G30" s="33" t="e">
        <f t="shared" si="2"/>
        <v>#DIV/0!</v>
      </c>
      <c r="H30" s="33" t="e">
        <f t="shared" si="3"/>
        <v>#DIV/0!</v>
      </c>
    </row>
    <row r="31" spans="1:9" x14ac:dyDescent="0.3">
      <c r="A31" t="s">
        <v>242</v>
      </c>
      <c r="B31" s="32">
        <f>COUNTIFS('Q1 Case Details'!P:P,A31)</f>
        <v>0</v>
      </c>
      <c r="C31" s="32">
        <f>COUNTIFS('Q1 Case Details'!H:H,"STANDARD",'Q1 Case Details'!N:N,"YES",'Q1 Case Details'!P:P,'YTD Summary'!A31)</f>
        <v>0</v>
      </c>
      <c r="D31" s="32">
        <f>COUNTIFS('Q1 Case Details'!H:H,"STANDARD",'Q1 Case Details'!N:N,"NO",'Q1 Case Details'!P:P,'YTD Summary'!A31)</f>
        <v>0</v>
      </c>
      <c r="E31" s="32">
        <f>COUNTIFS('Q1 Case Details'!H:H,"EXPEDITED",'Q1 Case Details'!N:N,"YES",'Q1 Case Details'!P:P,'YTD Summary'!A31)</f>
        <v>0</v>
      </c>
      <c r="F31" s="32">
        <f>COUNTIFS('Q1 Case Details'!H:H,"EXPEDITED",'Q1 Case Details'!N:N,"NO",'Q1 Case Details'!P:P,'YTD Summary'!A31)</f>
        <v>0</v>
      </c>
      <c r="G31" s="33" t="e">
        <f t="shared" si="2"/>
        <v>#DIV/0!</v>
      </c>
      <c r="H31" s="33" t="e">
        <f t="shared" si="3"/>
        <v>#DIV/0!</v>
      </c>
    </row>
    <row r="32" spans="1:9" x14ac:dyDescent="0.3">
      <c r="A32" s="36" t="s">
        <v>0</v>
      </c>
      <c r="B32" s="37">
        <f>SUM(B23:B31)</f>
        <v>0</v>
      </c>
      <c r="C32" s="37">
        <f>SUM(C23:C31)</f>
        <v>0</v>
      </c>
      <c r="D32" s="37">
        <f>SUM(D23:D31)</f>
        <v>0</v>
      </c>
      <c r="E32" s="37">
        <f>SUM(E23:E31)</f>
        <v>0</v>
      </c>
      <c r="F32" s="37">
        <f>SUM(F23:F31)</f>
        <v>0</v>
      </c>
      <c r="G32" s="38" t="e">
        <f>(C32+E32)/B32</f>
        <v>#DIV/0!</v>
      </c>
      <c r="H32" s="38" t="e">
        <f>(D32+F32)/B32</f>
        <v>#DIV/0!</v>
      </c>
    </row>
    <row r="34" spans="1:8" x14ac:dyDescent="0.3">
      <c r="A34" s="22"/>
      <c r="B34" s="1" t="s">
        <v>127</v>
      </c>
      <c r="C34" s="1" t="s">
        <v>128</v>
      </c>
    </row>
    <row r="35" spans="1:8" x14ac:dyDescent="0.3">
      <c r="A35" s="27" t="s">
        <v>123</v>
      </c>
      <c r="B35" s="23">
        <f>B32</f>
        <v>0</v>
      </c>
      <c r="C35" s="24"/>
    </row>
    <row r="36" spans="1:8" x14ac:dyDescent="0.3">
      <c r="A36" s="27" t="s">
        <v>124</v>
      </c>
      <c r="B36" s="25">
        <f>COUNTIFS('Q1 Case Details'!O:O,#REF!)</f>
        <v>0</v>
      </c>
      <c r="C36" s="26" t="e">
        <f>B36/B35</f>
        <v>#DIV/0!</v>
      </c>
    </row>
    <row r="37" spans="1:8" x14ac:dyDescent="0.3">
      <c r="A37" s="27" t="s">
        <v>126</v>
      </c>
      <c r="B37" s="25">
        <f>COUNTIFS('Q1 Case Details'!O:O,#REF!)</f>
        <v>0</v>
      </c>
      <c r="C37" s="26" t="e">
        <f>B37/B35</f>
        <v>#DIV/0!</v>
      </c>
    </row>
    <row r="38" spans="1:8" x14ac:dyDescent="0.3">
      <c r="A38" s="27" t="s">
        <v>125</v>
      </c>
      <c r="B38" s="25">
        <f>COUNTIFS('Q1 Case Details'!O:O,#REF!)</f>
        <v>0</v>
      </c>
      <c r="C38" s="26" t="e">
        <f>B38/B35</f>
        <v>#DIV/0!</v>
      </c>
    </row>
    <row r="41" spans="1:8" x14ac:dyDescent="0.3">
      <c r="A41" s="277" t="s">
        <v>291</v>
      </c>
      <c r="B41" s="277"/>
      <c r="C41" s="277"/>
      <c r="D41" s="277"/>
      <c r="E41" s="277"/>
      <c r="F41" s="277"/>
      <c r="G41" s="277"/>
      <c r="H41" s="277"/>
    </row>
    <row r="42" spans="1:8" x14ac:dyDescent="0.3">
      <c r="A42" s="279" t="s">
        <v>122</v>
      </c>
      <c r="B42" s="280" t="s">
        <v>1</v>
      </c>
      <c r="C42" s="278" t="s">
        <v>246</v>
      </c>
      <c r="D42" s="278"/>
      <c r="E42" s="278" t="s">
        <v>249</v>
      </c>
      <c r="F42" s="278"/>
      <c r="G42" s="278" t="s">
        <v>250</v>
      </c>
      <c r="H42" s="278"/>
    </row>
    <row r="43" spans="1:8" x14ac:dyDescent="0.3">
      <c r="A43" s="279"/>
      <c r="B43" s="280"/>
      <c r="C43" s="178" t="s">
        <v>247</v>
      </c>
      <c r="D43" s="178" t="s">
        <v>248</v>
      </c>
      <c r="E43" s="178" t="s">
        <v>247</v>
      </c>
      <c r="F43" s="178" t="s">
        <v>248</v>
      </c>
      <c r="G43" s="178" t="s">
        <v>247</v>
      </c>
      <c r="H43" s="178" t="s">
        <v>248</v>
      </c>
    </row>
    <row r="44" spans="1:8" x14ac:dyDescent="0.3">
      <c r="A44" t="s">
        <v>117</v>
      </c>
      <c r="B44" s="32">
        <f>COUNTIFS('Q2 Case Details'!P:P,A44)</f>
        <v>0</v>
      </c>
      <c r="C44" s="32">
        <f>COUNTIFS('Q2 Case Details'!H:H,"STANDARD",'Q2 Case Details'!N:N,"YES",'Q2 Case Details'!P:P,'YTD Summary'!A44)</f>
        <v>0</v>
      </c>
      <c r="D44" s="32">
        <f>COUNTIFS('Q2 Case Details'!H:H,"STANDARD",'Q2 Case Details'!N:N,"NO",'Q2 Case Details'!P:P,'YTD Summary'!A44)</f>
        <v>0</v>
      </c>
      <c r="E44" s="32">
        <f>COUNTIFS('Q2 Case Details'!H:H,"EXPEDITED",'Q2 Case Details'!N:N,"YES",'Q2 Case Details'!P:P,'YTD Summary'!A44)</f>
        <v>0</v>
      </c>
      <c r="F44" s="32">
        <f>COUNTIFS('Q2 Case Details'!H:H,"EXPEDITED",'Q2 Case Details'!N:N,"NO",'Q2 Case Details'!P:P,'YTD Summary'!A44)</f>
        <v>0</v>
      </c>
      <c r="G44" s="33" t="e">
        <f>(C44+E44)/B44</f>
        <v>#DIV/0!</v>
      </c>
      <c r="H44" s="33" t="e">
        <f>(D44+F44)/B44</f>
        <v>#DIV/0!</v>
      </c>
    </row>
    <row r="45" spans="1:8" x14ac:dyDescent="0.3">
      <c r="A45" t="s">
        <v>132</v>
      </c>
      <c r="B45" s="32">
        <f>COUNTIFS('Q2 Case Details'!P:P,A45)</f>
        <v>0</v>
      </c>
      <c r="C45" s="32">
        <f>COUNTIFS('Q2 Case Details'!H:H,"STANDARD",'Q2 Case Details'!N:N,"YES",'Q2 Case Details'!P:P,'YTD Summary'!A45)</f>
        <v>0</v>
      </c>
      <c r="D45" s="32">
        <f>COUNTIFS('Q2 Case Details'!H:H,"STANDARD",'Q2 Case Details'!N:N,"NO",'Q2 Case Details'!P:P,'YTD Summary'!A45)</f>
        <v>0</v>
      </c>
      <c r="E45" s="32">
        <f>COUNTIFS('Q2 Case Details'!H:H,"EXPEDITED",'Q2 Case Details'!N:N,"YES",'Q2 Case Details'!P:P,'YTD Summary'!A45)</f>
        <v>0</v>
      </c>
      <c r="F45" s="32">
        <f>COUNTIFS('Q2 Case Details'!H:H,"EXPEDITED",'Q2 Case Details'!N:N,"NO",'Q2 Case Details'!P:P,'YTD Summary'!A45)</f>
        <v>0</v>
      </c>
      <c r="G45" s="33" t="e">
        <f t="shared" ref="G45:G52" si="4">(C45+E45)/B45</f>
        <v>#DIV/0!</v>
      </c>
      <c r="H45" s="33" t="e">
        <f t="shared" ref="H45:H52" si="5">(D45+F45)/B45</f>
        <v>#DIV/0!</v>
      </c>
    </row>
    <row r="46" spans="1:8" x14ac:dyDescent="0.3">
      <c r="A46" t="s">
        <v>118</v>
      </c>
      <c r="B46" s="32">
        <f>COUNTIFS('Q2 Case Details'!P:P,A46)</f>
        <v>0</v>
      </c>
      <c r="C46" s="32">
        <f>COUNTIFS('Q2 Case Details'!H:H,"STANDARD",'Q2 Case Details'!N:N,"YES",'Q2 Case Details'!P:P,'YTD Summary'!A46)</f>
        <v>0</v>
      </c>
      <c r="D46" s="32">
        <f>COUNTIFS('Q2 Case Details'!H:H,"STANDARD",'Q2 Case Details'!N:N,"NO",'Q2 Case Details'!P:P,'YTD Summary'!A46)</f>
        <v>0</v>
      </c>
      <c r="E46" s="32">
        <f>COUNTIFS('Q2 Case Details'!H:H,"EXPEDITED",'Q2 Case Details'!N:N,"YES",'Q2 Case Details'!P:P,'YTD Summary'!A46)</f>
        <v>0</v>
      </c>
      <c r="F46" s="32">
        <f>COUNTIFS('Q2 Case Details'!H:H,"EXPEDITED",'Q2 Case Details'!N:N,"NO",'Q2 Case Details'!P:P,'YTD Summary'!A46)</f>
        <v>0</v>
      </c>
      <c r="G46" s="33" t="e">
        <f t="shared" si="4"/>
        <v>#DIV/0!</v>
      </c>
      <c r="H46" s="33" t="e">
        <f t="shared" si="5"/>
        <v>#DIV/0!</v>
      </c>
    </row>
    <row r="47" spans="1:8" x14ac:dyDescent="0.3">
      <c r="A47" t="s">
        <v>130</v>
      </c>
      <c r="B47" s="32">
        <f>COUNTIFS('Q2 Case Details'!P:P,A47)</f>
        <v>0</v>
      </c>
      <c r="C47" s="32">
        <f>COUNTIFS('Q2 Case Details'!H:H,"STANDARD",'Q2 Case Details'!N:N,"YES",'Q2 Case Details'!P:P,'YTD Summary'!A47)</f>
        <v>0</v>
      </c>
      <c r="D47" s="32">
        <f>COUNTIFS('Q2 Case Details'!H:H,"STANDARD",'Q2 Case Details'!N:N,"NO",'Q2 Case Details'!P:P,'YTD Summary'!A47)</f>
        <v>0</v>
      </c>
      <c r="E47" s="32">
        <f>COUNTIFS('Q2 Case Details'!H:H,"EXPEDITED",'Q2 Case Details'!N:N,"YES",'Q2 Case Details'!P:P,'YTD Summary'!A47)</f>
        <v>0</v>
      </c>
      <c r="F47" s="32">
        <f>COUNTIFS('Q2 Case Details'!H:H,"EXPEDITED",'Q2 Case Details'!N:N,"NO",'Q2 Case Details'!P:P,'YTD Summary'!A47)</f>
        <v>0</v>
      </c>
      <c r="G47" s="33" t="e">
        <f t="shared" si="4"/>
        <v>#DIV/0!</v>
      </c>
      <c r="H47" s="33" t="e">
        <f t="shared" si="5"/>
        <v>#DIV/0!</v>
      </c>
    </row>
    <row r="48" spans="1:8" x14ac:dyDescent="0.3">
      <c r="A48" t="s">
        <v>119</v>
      </c>
      <c r="B48" s="32">
        <f>COUNTIFS('Q2 Case Details'!P:P,A48)</f>
        <v>0</v>
      </c>
      <c r="C48" s="32">
        <f>COUNTIFS('Q2 Case Details'!H:H,"STANDARD",'Q2 Case Details'!N:N,"YES",'Q2 Case Details'!P:P,'YTD Summary'!A48)</f>
        <v>0</v>
      </c>
      <c r="D48" s="32">
        <f>COUNTIFS('Q2 Case Details'!H:H,"STANDARD",'Q2 Case Details'!N:N,"NO",'Q2 Case Details'!P:P,'YTD Summary'!A48)</f>
        <v>0</v>
      </c>
      <c r="E48" s="32">
        <f>COUNTIFS('Q2 Case Details'!H:H,"EXPEDITED",'Q2 Case Details'!N:N,"YES",'Q2 Case Details'!P:P,'YTD Summary'!A48)</f>
        <v>0</v>
      </c>
      <c r="F48" s="32">
        <f>COUNTIFS('Q2 Case Details'!H:H,"EXPEDITED",'Q2 Case Details'!N:N,"NO",'Q2 Case Details'!P:P,'YTD Summary'!A48)</f>
        <v>0</v>
      </c>
      <c r="G48" s="33" t="e">
        <f t="shared" si="4"/>
        <v>#DIV/0!</v>
      </c>
      <c r="H48" s="33" t="e">
        <f t="shared" si="5"/>
        <v>#DIV/0!</v>
      </c>
    </row>
    <row r="49" spans="1:9" x14ac:dyDescent="0.3">
      <c r="A49" t="s">
        <v>120</v>
      </c>
      <c r="B49" s="32">
        <f>COUNTIFS('Q2 Case Details'!P:P,A49)</f>
        <v>0</v>
      </c>
      <c r="C49" s="32">
        <f>COUNTIFS('Q2 Case Details'!H:H,"STANDARD",'Q2 Case Details'!N:N,"YES",'Q2 Case Details'!P:P,'YTD Summary'!A49)</f>
        <v>0</v>
      </c>
      <c r="D49" s="32">
        <f>COUNTIFS('Q2 Case Details'!H:H,"STANDARD",'Q2 Case Details'!N:N,"NO",'Q2 Case Details'!P:P,'YTD Summary'!A49)</f>
        <v>0</v>
      </c>
      <c r="E49" s="32">
        <f>COUNTIFS('Q2 Case Details'!H:H,"EXPEDITED",'Q2 Case Details'!N:N,"YES",'Q2 Case Details'!P:P,'YTD Summary'!A49)</f>
        <v>0</v>
      </c>
      <c r="F49" s="32">
        <f>COUNTIFS('Q2 Case Details'!H:H,"EXPEDITED",'Q2 Case Details'!N:N,"NO",'Q2 Case Details'!P:P,'YTD Summary'!A49)</f>
        <v>0</v>
      </c>
      <c r="G49" s="33" t="e">
        <f t="shared" si="4"/>
        <v>#DIV/0!</v>
      </c>
      <c r="H49" s="33" t="e">
        <f t="shared" si="5"/>
        <v>#DIV/0!</v>
      </c>
    </row>
    <row r="50" spans="1:9" x14ac:dyDescent="0.3">
      <c r="A50" t="s">
        <v>131</v>
      </c>
      <c r="B50" s="32">
        <f>COUNTIFS('Q2 Case Details'!P:P,A50)</f>
        <v>0</v>
      </c>
      <c r="C50" s="32">
        <f>COUNTIFS('Q2 Case Details'!H:H,"STANDARD",'Q2 Case Details'!N:N,"YES",'Q2 Case Details'!P:P,'YTD Summary'!A50)</f>
        <v>0</v>
      </c>
      <c r="D50" s="32">
        <f>COUNTIFS('Q2 Case Details'!H:H,"STANDARD",'Q2 Case Details'!N:N,"NO",'Q2 Case Details'!P:P,'YTD Summary'!A50)</f>
        <v>0</v>
      </c>
      <c r="E50" s="32">
        <f>COUNTIFS('Q2 Case Details'!H:H,"EXPEDITED",'Q2 Case Details'!N:N,"YES",'Q2 Case Details'!P:P,'YTD Summary'!A50)</f>
        <v>0</v>
      </c>
      <c r="F50" s="32">
        <f>COUNTIFS('Q2 Case Details'!H:H,"EXPEDITED",'Q2 Case Details'!N:N,"NO",'Q2 Case Details'!P:P,'YTD Summary'!A50)</f>
        <v>0</v>
      </c>
      <c r="G50" s="33" t="e">
        <f t="shared" si="4"/>
        <v>#DIV/0!</v>
      </c>
      <c r="H50" s="33" t="e">
        <f t="shared" si="5"/>
        <v>#DIV/0!</v>
      </c>
    </row>
    <row r="51" spans="1:9" x14ac:dyDescent="0.3">
      <c r="A51" t="s">
        <v>121</v>
      </c>
      <c r="B51" s="32">
        <f>COUNTIFS('Q2 Case Details'!P:P,A51)</f>
        <v>0</v>
      </c>
      <c r="C51" s="32">
        <f>COUNTIFS('Q2 Case Details'!H:H,"STANDARD",'Q2 Case Details'!N:N,"YES",'Q2 Case Details'!P:P,'YTD Summary'!A51)</f>
        <v>0</v>
      </c>
      <c r="D51" s="32">
        <f>COUNTIFS('Q2 Case Details'!H:H,"STANDARD",'Q2 Case Details'!N:N,"NO",'Q2 Case Details'!P:P,'YTD Summary'!A51)</f>
        <v>0</v>
      </c>
      <c r="E51" s="32">
        <f>COUNTIFS('Q2 Case Details'!H:H,"EXPEDITED",'Q2 Case Details'!N:N,"YES",'Q2 Case Details'!P:P,'YTD Summary'!A51)</f>
        <v>0</v>
      </c>
      <c r="F51" s="32">
        <f>COUNTIFS('Q2 Case Details'!H:H,"EXPEDITED",'Q2 Case Details'!N:N,"NO",'Q2 Case Details'!P:P,'YTD Summary'!A51)</f>
        <v>0</v>
      </c>
      <c r="G51" s="33" t="e">
        <f t="shared" si="4"/>
        <v>#DIV/0!</v>
      </c>
      <c r="H51" s="33" t="e">
        <f t="shared" si="5"/>
        <v>#DIV/0!</v>
      </c>
    </row>
    <row r="52" spans="1:9" x14ac:dyDescent="0.3">
      <c r="A52" t="s">
        <v>242</v>
      </c>
      <c r="B52" s="32">
        <f>COUNTIFS('Q2 Case Details'!P:P,A52)</f>
        <v>0</v>
      </c>
      <c r="C52" s="32">
        <f>COUNTIFS('Q2 Case Details'!H:H,"STANDARD",'Q2 Case Details'!N:N,"YES",'Q2 Case Details'!P:P,'YTD Summary'!A52)</f>
        <v>0</v>
      </c>
      <c r="D52" s="32">
        <f>COUNTIFS('Q2 Case Details'!H:H,"STANDARD",'Q2 Case Details'!N:N,"NO",'Q2 Case Details'!P:P,'YTD Summary'!A52)</f>
        <v>0</v>
      </c>
      <c r="E52" s="32">
        <f>COUNTIFS('Q2 Case Details'!H:H,"EXPEDITED",'Q2 Case Details'!N:N,"YES",'Q2 Case Details'!P:P,'YTD Summary'!A52)</f>
        <v>0</v>
      </c>
      <c r="F52" s="32">
        <f>COUNTIFS('Q2 Case Details'!H:H,"EXPEDITED",'Q2 Case Details'!N:N,"NO",'Q2 Case Details'!P:P,'YTD Summary'!A52)</f>
        <v>0</v>
      </c>
      <c r="G52" s="33" t="e">
        <f t="shared" si="4"/>
        <v>#DIV/0!</v>
      </c>
      <c r="H52" s="33" t="e">
        <f t="shared" si="5"/>
        <v>#DIV/0!</v>
      </c>
    </row>
    <row r="53" spans="1:9" x14ac:dyDescent="0.3">
      <c r="A53" s="36" t="s">
        <v>0</v>
      </c>
      <c r="B53" s="37">
        <f>SUM(B44:B52)</f>
        <v>0</v>
      </c>
      <c r="C53" s="37">
        <f>SUM(C44:C52)</f>
        <v>0</v>
      </c>
      <c r="D53" s="37">
        <f>SUM(D44:D52)</f>
        <v>0</v>
      </c>
      <c r="E53" s="37">
        <f>SUM(E44:E52)</f>
        <v>0</v>
      </c>
      <c r="F53" s="37">
        <f>SUM(F44:F52)</f>
        <v>0</v>
      </c>
      <c r="G53" s="38" t="e">
        <f>(C53+E53)/B53</f>
        <v>#DIV/0!</v>
      </c>
      <c r="H53" s="38" t="e">
        <f>(D53+F53)/B53</f>
        <v>#DIV/0!</v>
      </c>
    </row>
    <row r="56" spans="1:9" x14ac:dyDescent="0.3">
      <c r="A56" s="22"/>
      <c r="B56" s="1" t="s">
        <v>127</v>
      </c>
      <c r="C56" s="1" t="s">
        <v>128</v>
      </c>
    </row>
    <row r="57" spans="1:9" x14ac:dyDescent="0.3">
      <c r="A57" s="27" t="s">
        <v>123</v>
      </c>
      <c r="B57" s="23">
        <f>B53</f>
        <v>0</v>
      </c>
      <c r="C57" s="24"/>
    </row>
    <row r="58" spans="1:9" x14ac:dyDescent="0.3">
      <c r="A58" s="27" t="s">
        <v>124</v>
      </c>
      <c r="B58" s="25">
        <f>COUNTIFS('Q2 Case Details'!O:O,#REF!)</f>
        <v>0</v>
      </c>
      <c r="C58" s="26" t="e">
        <f>B58/B57</f>
        <v>#DIV/0!</v>
      </c>
    </row>
    <row r="59" spans="1:9" x14ac:dyDescent="0.3">
      <c r="A59" s="27" t="s">
        <v>126</v>
      </c>
      <c r="B59" s="25">
        <f>COUNTIFS('Q2 Case Details'!O:O,#REF!)</f>
        <v>0</v>
      </c>
      <c r="C59" s="26" t="e">
        <f>B59/B57</f>
        <v>#DIV/0!</v>
      </c>
    </row>
    <row r="60" spans="1:9" x14ac:dyDescent="0.3">
      <c r="A60" s="27" t="s">
        <v>125</v>
      </c>
      <c r="B60" s="25">
        <f>COUNTIFS('Q2 Case Details'!O:O,#REF!)</f>
        <v>0</v>
      </c>
      <c r="C60" s="26" t="e">
        <f>B60/B57</f>
        <v>#DIV/0!</v>
      </c>
    </row>
    <row r="62" spans="1:9" x14ac:dyDescent="0.3">
      <c r="A62" s="277" t="s">
        <v>292</v>
      </c>
      <c r="B62" s="277"/>
      <c r="C62" s="277"/>
      <c r="D62" s="277"/>
      <c r="E62" s="277"/>
      <c r="F62" s="277"/>
      <c r="G62" s="277"/>
      <c r="H62" s="277"/>
      <c r="I62" s="39"/>
    </row>
    <row r="63" spans="1:9" x14ac:dyDescent="0.3">
      <c r="A63" s="279" t="s">
        <v>122</v>
      </c>
      <c r="B63" s="280" t="s">
        <v>1</v>
      </c>
      <c r="C63" s="278" t="s">
        <v>246</v>
      </c>
      <c r="D63" s="278"/>
      <c r="E63" s="278" t="s">
        <v>249</v>
      </c>
      <c r="F63" s="278"/>
      <c r="G63" s="278" t="s">
        <v>250</v>
      </c>
      <c r="H63" s="278"/>
      <c r="I63" s="40"/>
    </row>
    <row r="64" spans="1:9" x14ac:dyDescent="0.3">
      <c r="A64" s="279"/>
      <c r="B64" s="280"/>
      <c r="C64" s="178" t="s">
        <v>247</v>
      </c>
      <c r="D64" s="178" t="s">
        <v>248</v>
      </c>
      <c r="E64" s="178" t="s">
        <v>247</v>
      </c>
      <c r="F64" s="178" t="s">
        <v>248</v>
      </c>
      <c r="G64" s="178" t="s">
        <v>247</v>
      </c>
      <c r="H64" s="178" t="s">
        <v>248</v>
      </c>
    </row>
    <row r="65" spans="1:8" x14ac:dyDescent="0.3">
      <c r="A65" t="s">
        <v>117</v>
      </c>
      <c r="B65" s="32">
        <f>COUNTIFS('Q3 Case Details'!P:P,A65)</f>
        <v>0</v>
      </c>
      <c r="C65" s="32">
        <f>COUNTIFS('Q3 Case Details'!H:H,"STANDARD",'Q3 Case Details'!N:N,"YES",'Q3 Case Details'!P:P,'YTD Summary'!A65)</f>
        <v>0</v>
      </c>
      <c r="D65" s="32">
        <f>COUNTIFS('Q3 Case Details'!H:H,"STANDARD",'Q3 Case Details'!N:N,"NO",'Q3 Case Details'!P:P,'YTD Summary'!A65)</f>
        <v>0</v>
      </c>
      <c r="E65" s="32">
        <f>COUNTIFS('Q3 Case Details'!H:H,"EXPEDITED",'Q3 Case Details'!N:N,"YES",'Q3 Case Details'!P:P,'YTD Summary'!A65)</f>
        <v>0</v>
      </c>
      <c r="F65" s="32">
        <f>COUNTIFS('Q3 Case Details'!H:H,"EXPEDITED",'Q3 Case Details'!N:N,"NO",'Q3 Case Details'!P:P,'YTD Summary'!A65)</f>
        <v>0</v>
      </c>
      <c r="G65" s="33" t="e">
        <f>(C65+E65)/B65</f>
        <v>#DIV/0!</v>
      </c>
      <c r="H65" s="33" t="e">
        <f>(D65+F65)/B65</f>
        <v>#DIV/0!</v>
      </c>
    </row>
    <row r="66" spans="1:8" x14ac:dyDescent="0.3">
      <c r="A66" t="s">
        <v>132</v>
      </c>
      <c r="B66" s="32">
        <f>COUNTIFS('Q3 Case Details'!P:P,A66)</f>
        <v>0</v>
      </c>
      <c r="C66" s="32">
        <f>COUNTIFS('Q3 Case Details'!H:H,"STANDARD",'Q3 Case Details'!N:N,"YES",'Q3 Case Details'!P:P,'YTD Summary'!A66)</f>
        <v>0</v>
      </c>
      <c r="D66" s="32">
        <f>COUNTIFS('Q3 Case Details'!H:H,"STANDARD",'Q3 Case Details'!N:N,"NO",'Q3 Case Details'!P:P,'YTD Summary'!A66)</f>
        <v>0</v>
      </c>
      <c r="E66" s="32">
        <f>COUNTIFS('Q3 Case Details'!H:H,"EXPEDITED",'Q3 Case Details'!N:N,"YES",'Q3 Case Details'!P:P,'YTD Summary'!A66)</f>
        <v>0</v>
      </c>
      <c r="F66" s="32">
        <f>COUNTIFS('Q3 Case Details'!H:H,"EXPEDITED",'Q3 Case Details'!N:N,"NO",'Q3 Case Details'!P:P,'YTD Summary'!A66)</f>
        <v>0</v>
      </c>
      <c r="G66" s="33" t="e">
        <f t="shared" ref="G66:G73" si="6">(C66+E66)/B66</f>
        <v>#DIV/0!</v>
      </c>
      <c r="H66" s="33" t="e">
        <f t="shared" ref="H66:H73" si="7">(D66+F66)/B66</f>
        <v>#DIV/0!</v>
      </c>
    </row>
    <row r="67" spans="1:8" x14ac:dyDescent="0.3">
      <c r="A67" t="s">
        <v>118</v>
      </c>
      <c r="B67" s="32">
        <f>COUNTIFS('Q3 Case Details'!P:P,A67)</f>
        <v>0</v>
      </c>
      <c r="C67" s="32">
        <f>COUNTIFS('Q3 Case Details'!H:H,"STANDARD",'Q3 Case Details'!N:N,"YES",'Q3 Case Details'!P:P,'YTD Summary'!A67)</f>
        <v>0</v>
      </c>
      <c r="D67" s="32">
        <f>COUNTIFS('Q3 Case Details'!H:H,"STANDARD",'Q3 Case Details'!N:N,"NO",'Q3 Case Details'!P:P,'YTD Summary'!A67)</f>
        <v>0</v>
      </c>
      <c r="E67" s="32">
        <f>COUNTIFS('Q3 Case Details'!H:H,"EXPEDITED",'Q3 Case Details'!N:N,"YES",'Q3 Case Details'!P:P,'YTD Summary'!A67)</f>
        <v>0</v>
      </c>
      <c r="F67" s="32">
        <f>COUNTIFS('Q3 Case Details'!H:H,"EXPEDITED",'Q3 Case Details'!N:N,"NO",'Q3 Case Details'!P:P,'YTD Summary'!A67)</f>
        <v>0</v>
      </c>
      <c r="G67" s="33" t="e">
        <f t="shared" si="6"/>
        <v>#DIV/0!</v>
      </c>
      <c r="H67" s="33" t="e">
        <f t="shared" si="7"/>
        <v>#DIV/0!</v>
      </c>
    </row>
    <row r="68" spans="1:8" x14ac:dyDescent="0.3">
      <c r="A68" t="s">
        <v>130</v>
      </c>
      <c r="B68" s="32">
        <f>COUNTIFS('Q3 Case Details'!P:P,A68)</f>
        <v>0</v>
      </c>
      <c r="C68" s="32">
        <f>COUNTIFS('Q3 Case Details'!H:H,"STANDARD",'Q3 Case Details'!N:N,"YES",'Q3 Case Details'!P:P,'YTD Summary'!A68)</f>
        <v>0</v>
      </c>
      <c r="D68" s="32">
        <f>COUNTIFS('Q3 Case Details'!H:H,"STANDARD",'Q3 Case Details'!N:N,"NO",'Q3 Case Details'!P:P,'YTD Summary'!A68)</f>
        <v>0</v>
      </c>
      <c r="E68" s="32">
        <f>COUNTIFS('Q3 Case Details'!H:H,"EXPEDITED",'Q3 Case Details'!N:N,"YES",'Q3 Case Details'!P:P,'YTD Summary'!A68)</f>
        <v>0</v>
      </c>
      <c r="F68" s="32">
        <f>COUNTIFS('Q3 Case Details'!H:H,"EXPEDITED",'Q3 Case Details'!N:N,"NO",'Q3 Case Details'!P:P,'YTD Summary'!A68)</f>
        <v>0</v>
      </c>
      <c r="G68" s="33" t="e">
        <f t="shared" si="6"/>
        <v>#DIV/0!</v>
      </c>
      <c r="H68" s="33" t="e">
        <f t="shared" si="7"/>
        <v>#DIV/0!</v>
      </c>
    </row>
    <row r="69" spans="1:8" x14ac:dyDescent="0.3">
      <c r="A69" t="s">
        <v>119</v>
      </c>
      <c r="B69" s="32">
        <f>COUNTIFS('Q3 Case Details'!P:P,A69)</f>
        <v>0</v>
      </c>
      <c r="C69" s="32">
        <f>COUNTIFS('Q3 Case Details'!H:H,"STANDARD",'Q3 Case Details'!N:N,"YES",'Q3 Case Details'!P:P,'YTD Summary'!A69)</f>
        <v>0</v>
      </c>
      <c r="D69" s="32">
        <f>COUNTIFS('Q3 Case Details'!H:H,"STANDARD",'Q3 Case Details'!N:N,"NO",'Q3 Case Details'!P:P,'YTD Summary'!A69)</f>
        <v>0</v>
      </c>
      <c r="E69" s="32">
        <f>COUNTIFS('Q3 Case Details'!H:H,"EXPEDITED",'Q3 Case Details'!N:N,"YES",'Q3 Case Details'!P:P,'YTD Summary'!A69)</f>
        <v>0</v>
      </c>
      <c r="F69" s="32">
        <f>COUNTIFS('Q3 Case Details'!H:H,"EXPEDITED",'Q3 Case Details'!N:N,"NO",'Q3 Case Details'!P:P,'YTD Summary'!A69)</f>
        <v>0</v>
      </c>
      <c r="G69" s="33" t="e">
        <f t="shared" si="6"/>
        <v>#DIV/0!</v>
      </c>
      <c r="H69" s="33" t="e">
        <f t="shared" si="7"/>
        <v>#DIV/0!</v>
      </c>
    </row>
    <row r="70" spans="1:8" x14ac:dyDescent="0.3">
      <c r="A70" t="s">
        <v>120</v>
      </c>
      <c r="B70" s="32">
        <f>COUNTIFS('Q3 Case Details'!P:P,A70)</f>
        <v>0</v>
      </c>
      <c r="C70" s="32">
        <f>COUNTIFS('Q3 Case Details'!H:H,"STANDARD",'Q3 Case Details'!N:N,"YES",'Q3 Case Details'!P:P,'YTD Summary'!A70)</f>
        <v>0</v>
      </c>
      <c r="D70" s="32">
        <f>COUNTIFS('Q3 Case Details'!H:H,"STANDARD",'Q3 Case Details'!N:N,"NO",'Q3 Case Details'!P:P,'YTD Summary'!A70)</f>
        <v>0</v>
      </c>
      <c r="E70" s="32">
        <f>COUNTIFS('Q3 Case Details'!H:H,"EXPEDITED",'Q3 Case Details'!N:N,"YES",'Q3 Case Details'!P:P,'YTD Summary'!A70)</f>
        <v>0</v>
      </c>
      <c r="F70" s="32">
        <f>COUNTIFS('Q3 Case Details'!H:H,"EXPEDITED",'Q3 Case Details'!N:N,"NO",'Q3 Case Details'!P:P,'YTD Summary'!A70)</f>
        <v>0</v>
      </c>
      <c r="G70" s="33" t="e">
        <f t="shared" si="6"/>
        <v>#DIV/0!</v>
      </c>
      <c r="H70" s="33" t="e">
        <f t="shared" si="7"/>
        <v>#DIV/0!</v>
      </c>
    </row>
    <row r="71" spans="1:8" x14ac:dyDescent="0.3">
      <c r="A71" t="s">
        <v>131</v>
      </c>
      <c r="B71" s="32">
        <f>COUNTIFS('Q3 Case Details'!P:P,A71)</f>
        <v>0</v>
      </c>
      <c r="C71" s="32">
        <f>COUNTIFS('Q3 Case Details'!H:H,"STANDARD",'Q3 Case Details'!N:N,"YES",'Q3 Case Details'!P:P,'YTD Summary'!A71)</f>
        <v>0</v>
      </c>
      <c r="D71" s="32">
        <f>COUNTIFS('Q3 Case Details'!H:H,"STANDARD",'Q3 Case Details'!N:N,"NO",'Q3 Case Details'!P:P,'YTD Summary'!A71)</f>
        <v>0</v>
      </c>
      <c r="E71" s="32">
        <f>COUNTIFS('Q3 Case Details'!H:H,"EXPEDITED",'Q3 Case Details'!N:N,"YES",'Q3 Case Details'!P:P,'YTD Summary'!A71)</f>
        <v>0</v>
      </c>
      <c r="F71" s="32">
        <f>COUNTIFS('Q3 Case Details'!H:H,"EXPEDITED",'Q3 Case Details'!N:N,"NO",'Q3 Case Details'!P:P,'YTD Summary'!A71)</f>
        <v>0</v>
      </c>
      <c r="G71" s="33" t="e">
        <f t="shared" si="6"/>
        <v>#DIV/0!</v>
      </c>
      <c r="H71" s="33" t="e">
        <f t="shared" si="7"/>
        <v>#DIV/0!</v>
      </c>
    </row>
    <row r="72" spans="1:8" x14ac:dyDescent="0.3">
      <c r="A72" t="s">
        <v>121</v>
      </c>
      <c r="B72" s="32">
        <f>COUNTIFS('Q3 Case Details'!P:P,A72)</f>
        <v>0</v>
      </c>
      <c r="C72" s="32">
        <f>COUNTIFS('Q3 Case Details'!H:H,"STANDARD",'Q3 Case Details'!N:N,"YES",'Q3 Case Details'!P:P,'YTD Summary'!A72)</f>
        <v>0</v>
      </c>
      <c r="D72" s="32">
        <f>COUNTIFS('Q3 Case Details'!H:H,"STANDARD",'Q3 Case Details'!N:N,"NO",'Q3 Case Details'!P:P,'YTD Summary'!A72)</f>
        <v>0</v>
      </c>
      <c r="E72" s="32">
        <f>COUNTIFS('Q3 Case Details'!H:H,"EXPEDITED",'Q3 Case Details'!N:N,"YES",'Q3 Case Details'!P:P,'YTD Summary'!A72)</f>
        <v>0</v>
      </c>
      <c r="F72" s="32">
        <f>COUNTIFS('Q3 Case Details'!H:H,"EXPEDITED",'Q3 Case Details'!N:N,"NO",'Q3 Case Details'!P:P,'YTD Summary'!A72)</f>
        <v>0</v>
      </c>
      <c r="G72" s="33" t="e">
        <f t="shared" si="6"/>
        <v>#DIV/0!</v>
      </c>
      <c r="H72" s="33" t="e">
        <f t="shared" si="7"/>
        <v>#DIV/0!</v>
      </c>
    </row>
    <row r="73" spans="1:8" x14ac:dyDescent="0.3">
      <c r="A73" t="s">
        <v>242</v>
      </c>
      <c r="B73" s="32">
        <f>COUNTIFS('Q3 Case Details'!P:P,A73)</f>
        <v>0</v>
      </c>
      <c r="C73" s="32">
        <f>COUNTIFS('Q3 Case Details'!H:H,"STANDARD",'Q3 Case Details'!N:N,"YES",'Q3 Case Details'!P:P,'YTD Summary'!A73)</f>
        <v>0</v>
      </c>
      <c r="D73" s="32">
        <f>COUNTIFS('Q3 Case Details'!H:H,"STANDARD",'Q3 Case Details'!N:N,"NO",'Q3 Case Details'!P:P,'YTD Summary'!A73)</f>
        <v>0</v>
      </c>
      <c r="E73" s="32">
        <f>COUNTIFS('Q3 Case Details'!H:H,"EXPEDITED",'Q3 Case Details'!N:N,"YES",'Q3 Case Details'!P:P,'YTD Summary'!A73)</f>
        <v>0</v>
      </c>
      <c r="F73" s="32">
        <f>COUNTIFS('Q3 Case Details'!H:H,"EXPEDITED",'Q3 Case Details'!N:N,"NO",'Q3 Case Details'!P:P,'YTD Summary'!A73)</f>
        <v>0</v>
      </c>
      <c r="G73" s="33" t="e">
        <f t="shared" si="6"/>
        <v>#DIV/0!</v>
      </c>
      <c r="H73" s="33" t="e">
        <f t="shared" si="7"/>
        <v>#DIV/0!</v>
      </c>
    </row>
    <row r="74" spans="1:8" x14ac:dyDescent="0.3">
      <c r="A74" s="36" t="s">
        <v>0</v>
      </c>
      <c r="B74" s="37">
        <f>SUM(B65:B73)</f>
        <v>0</v>
      </c>
      <c r="C74" s="37">
        <f>SUM(C65:C73)</f>
        <v>0</v>
      </c>
      <c r="D74" s="37">
        <f>SUM(D65:D73)</f>
        <v>0</v>
      </c>
      <c r="E74" s="37">
        <f>SUM(E65:E73)</f>
        <v>0</v>
      </c>
      <c r="F74" s="37">
        <f>SUM(F65:F73)</f>
        <v>0</v>
      </c>
      <c r="G74" s="38" t="e">
        <f>(C74+E74)/B74</f>
        <v>#DIV/0!</v>
      </c>
      <c r="H74" s="38" t="e">
        <f>(D74+F74)/B74</f>
        <v>#DIV/0!</v>
      </c>
    </row>
    <row r="76" spans="1:8" x14ac:dyDescent="0.3">
      <c r="A76" s="22"/>
      <c r="B76" s="1" t="s">
        <v>127</v>
      </c>
      <c r="C76" s="1" t="s">
        <v>128</v>
      </c>
    </row>
    <row r="77" spans="1:8" x14ac:dyDescent="0.3">
      <c r="A77" s="27" t="s">
        <v>123</v>
      </c>
      <c r="B77" s="23">
        <f>B74</f>
        <v>0</v>
      </c>
      <c r="C77" s="24"/>
    </row>
    <row r="78" spans="1:8" x14ac:dyDescent="0.3">
      <c r="A78" s="27" t="s">
        <v>124</v>
      </c>
      <c r="B78" s="25">
        <f>COUNTIFS('Q3 Case Details'!O:O,#REF!)</f>
        <v>0</v>
      </c>
      <c r="C78" s="26" t="e">
        <f>B78/B77</f>
        <v>#DIV/0!</v>
      </c>
    </row>
    <row r="79" spans="1:8" x14ac:dyDescent="0.3">
      <c r="A79" s="27" t="s">
        <v>126</v>
      </c>
      <c r="B79" s="25">
        <f>COUNTIFS('Q3 Case Details'!O:O,#REF!)</f>
        <v>0</v>
      </c>
      <c r="C79" s="26" t="e">
        <f>B79/B77</f>
        <v>#DIV/0!</v>
      </c>
    </row>
    <row r="80" spans="1:8" x14ac:dyDescent="0.3">
      <c r="A80" s="27" t="s">
        <v>125</v>
      </c>
      <c r="B80" s="25">
        <f>COUNTIFS('Q3 Case Details'!O:O,#REF!)</f>
        <v>0</v>
      </c>
      <c r="C80" s="26" t="e">
        <f>B80/B77</f>
        <v>#DIV/0!</v>
      </c>
    </row>
    <row r="83" spans="1:9" x14ac:dyDescent="0.3">
      <c r="A83" s="277" t="s">
        <v>293</v>
      </c>
      <c r="B83" s="277"/>
      <c r="C83" s="277"/>
      <c r="D83" s="277"/>
      <c r="E83" s="277"/>
      <c r="F83" s="277"/>
      <c r="G83" s="277"/>
      <c r="H83" s="277"/>
      <c r="I83" s="39"/>
    </row>
    <row r="84" spans="1:9" x14ac:dyDescent="0.3">
      <c r="A84" s="279" t="s">
        <v>122</v>
      </c>
      <c r="B84" s="280" t="s">
        <v>1</v>
      </c>
      <c r="C84" s="278" t="s">
        <v>246</v>
      </c>
      <c r="D84" s="278"/>
      <c r="E84" s="278" t="s">
        <v>249</v>
      </c>
      <c r="F84" s="278"/>
      <c r="G84" s="278" t="s">
        <v>250</v>
      </c>
      <c r="H84" s="278"/>
      <c r="I84" s="40"/>
    </row>
    <row r="85" spans="1:9" x14ac:dyDescent="0.3">
      <c r="A85" s="279"/>
      <c r="B85" s="280"/>
      <c r="C85" s="178" t="s">
        <v>247</v>
      </c>
      <c r="D85" s="178" t="s">
        <v>248</v>
      </c>
      <c r="E85" s="178" t="s">
        <v>247</v>
      </c>
      <c r="F85" s="178" t="s">
        <v>248</v>
      </c>
      <c r="G85" s="178" t="s">
        <v>247</v>
      </c>
      <c r="H85" s="178" t="s">
        <v>248</v>
      </c>
    </row>
    <row r="86" spans="1:9" x14ac:dyDescent="0.3">
      <c r="A86" t="s">
        <v>117</v>
      </c>
      <c r="B86" s="32">
        <f>COUNTIFS('Q4 Case Details'!P:P,A86)</f>
        <v>0</v>
      </c>
      <c r="C86" s="32">
        <f>COUNTIFS('Q4 Case Details'!H:H,"STANDARD",'Q4 Case Details'!N:N,"YES",'Q4 Case Details'!P:P,'YTD Summary'!A86)</f>
        <v>0</v>
      </c>
      <c r="D86" s="32">
        <f>COUNTIFS('Q4 Case Details'!H:H,"STANDARD",'Q4 Case Details'!N:N,"NO",'Q4 Case Details'!P:P,'YTD Summary'!A86)</f>
        <v>0</v>
      </c>
      <c r="E86" s="32">
        <f>COUNTIFS('Q4 Case Details'!H:H,"EXPEDITED",'Q4 Case Details'!N:N,"YES",'Q4 Case Details'!P:P,'YTD Summary'!A86)</f>
        <v>0</v>
      </c>
      <c r="F86" s="32">
        <f>COUNTIFS('Q4 Case Details'!H:H,"EXPEDITED",'Q4 Case Details'!N:N,"NO",'Q4 Case Details'!P:P,'YTD Summary'!A86)</f>
        <v>0</v>
      </c>
      <c r="G86" s="33" t="e">
        <f>(C86+E86)/B86</f>
        <v>#DIV/0!</v>
      </c>
      <c r="H86" s="33" t="e">
        <f>(D86+F86)/B86</f>
        <v>#DIV/0!</v>
      </c>
    </row>
    <row r="87" spans="1:9" x14ac:dyDescent="0.3">
      <c r="A87" t="s">
        <v>132</v>
      </c>
      <c r="B87" s="32">
        <f>COUNTIFS('Q4 Case Details'!P:P,A87)</f>
        <v>0</v>
      </c>
      <c r="C87" s="32">
        <f>COUNTIFS('Q4 Case Details'!H:H,"STANDARD",'Q4 Case Details'!N:N,"YES",'Q4 Case Details'!P:P,'YTD Summary'!A87)</f>
        <v>0</v>
      </c>
      <c r="D87" s="32">
        <f>COUNTIFS('Q4 Case Details'!H:H,"STANDARD",'Q4 Case Details'!N:N,"NO",'Q4 Case Details'!P:P,'YTD Summary'!A87)</f>
        <v>0</v>
      </c>
      <c r="E87" s="32">
        <f>COUNTIFS('Q4 Case Details'!H:H,"EXPEDITED",'Q4 Case Details'!N:N,"YES",'Q4 Case Details'!P:P,'YTD Summary'!A87)</f>
        <v>0</v>
      </c>
      <c r="F87" s="32">
        <f>COUNTIFS('Q4 Case Details'!H:H,"EXPEDITED",'Q4 Case Details'!N:N,"NO",'Q4 Case Details'!P:P,'YTD Summary'!A87)</f>
        <v>0</v>
      </c>
      <c r="G87" s="33" t="e">
        <f t="shared" ref="G87:G94" si="8">(C87+E87)/B87</f>
        <v>#DIV/0!</v>
      </c>
      <c r="H87" s="33" t="e">
        <f t="shared" ref="H87:H94" si="9">(D87+F87)/B87</f>
        <v>#DIV/0!</v>
      </c>
    </row>
    <row r="88" spans="1:9" x14ac:dyDescent="0.3">
      <c r="A88" t="s">
        <v>118</v>
      </c>
      <c r="B88" s="32">
        <f>COUNTIFS('Q4 Case Details'!P:P,A88)</f>
        <v>0</v>
      </c>
      <c r="C88" s="32">
        <f>COUNTIFS('Q4 Case Details'!H:H,"STANDARD",'Q4 Case Details'!N:N,"YES",'Q4 Case Details'!P:P,'YTD Summary'!A88)</f>
        <v>0</v>
      </c>
      <c r="D88" s="32">
        <f>COUNTIFS('Q4 Case Details'!H:H,"STANDARD",'Q4 Case Details'!N:N,"NO",'Q4 Case Details'!P:P,'YTD Summary'!A88)</f>
        <v>0</v>
      </c>
      <c r="E88" s="32">
        <f>COUNTIFS('Q4 Case Details'!H:H,"EXPEDITED",'Q4 Case Details'!N:N,"YES",'Q4 Case Details'!P:P,'YTD Summary'!A88)</f>
        <v>0</v>
      </c>
      <c r="F88" s="32">
        <f>COUNTIFS('Q4 Case Details'!H:H,"EXPEDITED",'Q4 Case Details'!N:N,"NO",'Q4 Case Details'!P:P,'YTD Summary'!A88)</f>
        <v>0</v>
      </c>
      <c r="G88" s="33" t="e">
        <f t="shared" si="8"/>
        <v>#DIV/0!</v>
      </c>
      <c r="H88" s="33" t="e">
        <f t="shared" si="9"/>
        <v>#DIV/0!</v>
      </c>
    </row>
    <row r="89" spans="1:9" x14ac:dyDescent="0.3">
      <c r="A89" t="s">
        <v>130</v>
      </c>
      <c r="B89" s="32">
        <f>COUNTIFS('Q4 Case Details'!P:P,A89)</f>
        <v>0</v>
      </c>
      <c r="C89" s="32">
        <f>COUNTIFS('Q4 Case Details'!H:H,"STANDARD",'Q4 Case Details'!N:N,"YES",'Q4 Case Details'!P:P,'YTD Summary'!A89)</f>
        <v>0</v>
      </c>
      <c r="D89" s="32">
        <f>COUNTIFS('Q4 Case Details'!H:H,"STANDARD",'Q4 Case Details'!N:N,"NO",'Q4 Case Details'!P:P,'YTD Summary'!A89)</f>
        <v>0</v>
      </c>
      <c r="E89" s="32">
        <f>COUNTIFS('Q4 Case Details'!H:H,"EXPEDITED",'Q4 Case Details'!N:N,"YES",'Q4 Case Details'!P:P,'YTD Summary'!A89)</f>
        <v>0</v>
      </c>
      <c r="F89" s="32">
        <f>COUNTIFS('Q4 Case Details'!H:H,"EXPEDITED",'Q4 Case Details'!N:N,"NO",'Q4 Case Details'!P:P,'YTD Summary'!A89)</f>
        <v>0</v>
      </c>
      <c r="G89" s="33" t="e">
        <f t="shared" si="8"/>
        <v>#DIV/0!</v>
      </c>
      <c r="H89" s="33" t="e">
        <f t="shared" si="9"/>
        <v>#DIV/0!</v>
      </c>
    </row>
    <row r="90" spans="1:9" x14ac:dyDescent="0.3">
      <c r="A90" t="s">
        <v>119</v>
      </c>
      <c r="B90" s="32">
        <f>COUNTIFS('Q4 Case Details'!P:P,A90)</f>
        <v>0</v>
      </c>
      <c r="C90" s="32">
        <f>COUNTIFS('Q4 Case Details'!H:H,"STANDARD",'Q4 Case Details'!N:N,"YES",'Q4 Case Details'!P:P,'YTD Summary'!A90)</f>
        <v>0</v>
      </c>
      <c r="D90" s="32">
        <f>COUNTIFS('Q4 Case Details'!H:H,"STANDARD",'Q4 Case Details'!N:N,"NO",'Q4 Case Details'!P:P,'YTD Summary'!A90)</f>
        <v>0</v>
      </c>
      <c r="E90" s="32">
        <f>COUNTIFS('Q4 Case Details'!H:H,"EXPEDITED",'Q4 Case Details'!N:N,"YES",'Q4 Case Details'!P:P,'YTD Summary'!A90)</f>
        <v>0</v>
      </c>
      <c r="F90" s="32">
        <f>COUNTIFS('Q4 Case Details'!H:H,"EXPEDITED",'Q4 Case Details'!N:N,"NO",'Q4 Case Details'!P:P,'YTD Summary'!A90)</f>
        <v>0</v>
      </c>
      <c r="G90" s="33" t="e">
        <f t="shared" si="8"/>
        <v>#DIV/0!</v>
      </c>
      <c r="H90" s="33" t="e">
        <f t="shared" si="9"/>
        <v>#DIV/0!</v>
      </c>
    </row>
    <row r="91" spans="1:9" x14ac:dyDescent="0.3">
      <c r="A91" t="s">
        <v>120</v>
      </c>
      <c r="B91" s="32">
        <f>COUNTIFS('Q4 Case Details'!P:P,A91)</f>
        <v>0</v>
      </c>
      <c r="C91" s="32">
        <f>COUNTIFS('Q4 Case Details'!H:H,"STANDARD",'Q4 Case Details'!N:N,"YES",'Q4 Case Details'!P:P,'YTD Summary'!A91)</f>
        <v>0</v>
      </c>
      <c r="D91" s="32">
        <f>COUNTIFS('Q4 Case Details'!H:H,"STANDARD",'Q4 Case Details'!N:N,"NO",'Q4 Case Details'!P:P,'YTD Summary'!A91)</f>
        <v>0</v>
      </c>
      <c r="E91" s="32">
        <f>COUNTIFS('Q4 Case Details'!H:H,"EXPEDITED",'Q4 Case Details'!N:N,"YES",'Q4 Case Details'!P:P,'YTD Summary'!A91)</f>
        <v>0</v>
      </c>
      <c r="F91" s="32">
        <f>COUNTIFS('Q4 Case Details'!H:H,"EXPEDITED",'Q4 Case Details'!N:N,"NO",'Q4 Case Details'!P:P,'YTD Summary'!A91)</f>
        <v>0</v>
      </c>
      <c r="G91" s="33" t="e">
        <f t="shared" si="8"/>
        <v>#DIV/0!</v>
      </c>
      <c r="H91" s="33" t="e">
        <f t="shared" si="9"/>
        <v>#DIV/0!</v>
      </c>
    </row>
    <row r="92" spans="1:9" x14ac:dyDescent="0.3">
      <c r="A92" t="s">
        <v>131</v>
      </c>
      <c r="B92" s="32">
        <f>COUNTIFS('Q4 Case Details'!P:P,A92)</f>
        <v>0</v>
      </c>
      <c r="C92" s="32">
        <f>COUNTIFS('Q4 Case Details'!H:H,"STANDARD",'Q4 Case Details'!N:N,"YES",'Q4 Case Details'!P:P,'YTD Summary'!A92)</f>
        <v>0</v>
      </c>
      <c r="D92" s="32">
        <f>COUNTIFS('Q4 Case Details'!H:H,"STANDARD",'Q4 Case Details'!N:N,"NO",'Q4 Case Details'!P:P,'YTD Summary'!A92)</f>
        <v>0</v>
      </c>
      <c r="E92" s="32">
        <f>COUNTIFS('Q4 Case Details'!H:H,"EXPEDITED",'Q4 Case Details'!N:N,"YES",'Q4 Case Details'!P:P,'YTD Summary'!A92)</f>
        <v>0</v>
      </c>
      <c r="F92" s="32">
        <f>COUNTIFS('Q4 Case Details'!H:H,"EXPEDITED",'Q4 Case Details'!N:N,"NO",'Q4 Case Details'!P:P,'YTD Summary'!A92)</f>
        <v>0</v>
      </c>
      <c r="G92" s="33" t="e">
        <f t="shared" si="8"/>
        <v>#DIV/0!</v>
      </c>
      <c r="H92" s="33" t="e">
        <f t="shared" si="9"/>
        <v>#DIV/0!</v>
      </c>
    </row>
    <row r="93" spans="1:9" x14ac:dyDescent="0.3">
      <c r="A93" t="s">
        <v>121</v>
      </c>
      <c r="B93" s="32">
        <f>COUNTIFS('Q4 Case Details'!P:P,A93)</f>
        <v>0</v>
      </c>
      <c r="C93" s="32">
        <f>COUNTIFS('Q4 Case Details'!H:H,"STANDARD",'Q4 Case Details'!N:N,"YES",'Q4 Case Details'!P:P,'YTD Summary'!A93)</f>
        <v>0</v>
      </c>
      <c r="D93" s="32">
        <f>COUNTIFS('Q4 Case Details'!H:H,"STANDARD",'Q4 Case Details'!N:N,"NO",'Q4 Case Details'!P:P,'YTD Summary'!A93)</f>
        <v>0</v>
      </c>
      <c r="E93" s="32">
        <f>COUNTIFS('Q4 Case Details'!H:H,"EXPEDITED",'Q4 Case Details'!N:N,"YES",'Q4 Case Details'!P:P,'YTD Summary'!A93)</f>
        <v>0</v>
      </c>
      <c r="F93" s="32">
        <f>COUNTIFS('Q4 Case Details'!H:H,"EXPEDITED",'Q4 Case Details'!N:N,"NO",'Q4 Case Details'!P:P,'YTD Summary'!A93)</f>
        <v>0</v>
      </c>
      <c r="G93" s="33" t="e">
        <f t="shared" si="8"/>
        <v>#DIV/0!</v>
      </c>
      <c r="H93" s="33" t="e">
        <f t="shared" si="9"/>
        <v>#DIV/0!</v>
      </c>
    </row>
    <row r="94" spans="1:9" x14ac:dyDescent="0.3">
      <c r="A94" t="s">
        <v>242</v>
      </c>
      <c r="B94" s="32">
        <f>COUNTIFS('Q4 Case Details'!P:P,A94)</f>
        <v>0</v>
      </c>
      <c r="C94" s="32">
        <f>COUNTIFS('Q4 Case Details'!H:H,"STANDARD",'Q4 Case Details'!N:N,"YES",'Q4 Case Details'!P:P,'YTD Summary'!A94)</f>
        <v>0</v>
      </c>
      <c r="D94" s="32">
        <f>COUNTIFS('Q4 Case Details'!H:H,"STANDARD",'Q4 Case Details'!N:N,"NO",'Q4 Case Details'!P:P,'YTD Summary'!A94)</f>
        <v>0</v>
      </c>
      <c r="E94" s="32">
        <f>COUNTIFS('Q4 Case Details'!H:H,"EXPEDITED",'Q4 Case Details'!N:N,"YES",'Q4 Case Details'!P:P,'YTD Summary'!A94)</f>
        <v>0</v>
      </c>
      <c r="F94" s="32">
        <f>COUNTIFS('Q4 Case Details'!H:H,"EXPEDITED",'Q4 Case Details'!N:N,"NO",'Q4 Case Details'!P:P,'YTD Summary'!A94)</f>
        <v>0</v>
      </c>
      <c r="G94" s="33" t="e">
        <f t="shared" si="8"/>
        <v>#DIV/0!</v>
      </c>
      <c r="H94" s="33" t="e">
        <f t="shared" si="9"/>
        <v>#DIV/0!</v>
      </c>
    </row>
    <row r="95" spans="1:9" x14ac:dyDescent="0.3">
      <c r="A95" s="36" t="s">
        <v>0</v>
      </c>
      <c r="B95" s="37">
        <f>SUM(B86:B94)</f>
        <v>0</v>
      </c>
      <c r="C95" s="37">
        <f>SUM(C86:C94)</f>
        <v>0</v>
      </c>
      <c r="D95" s="37">
        <f>SUM(D86:D94)</f>
        <v>0</v>
      </c>
      <c r="E95" s="37">
        <f>SUM(E86:E94)</f>
        <v>0</v>
      </c>
      <c r="F95" s="37">
        <f>SUM(F86:F94)</f>
        <v>0</v>
      </c>
      <c r="G95" s="38" t="e">
        <f>(C95+E95)/B95</f>
        <v>#DIV/0!</v>
      </c>
      <c r="H95" s="38" t="e">
        <f>(D95+F95)/B95</f>
        <v>#DIV/0!</v>
      </c>
    </row>
    <row r="98" spans="1:3" x14ac:dyDescent="0.3">
      <c r="A98" s="22"/>
      <c r="B98" s="1" t="s">
        <v>127</v>
      </c>
      <c r="C98" s="1" t="s">
        <v>128</v>
      </c>
    </row>
    <row r="99" spans="1:3" x14ac:dyDescent="0.3">
      <c r="A99" s="27" t="s">
        <v>123</v>
      </c>
      <c r="B99" s="23">
        <f>B95</f>
        <v>0</v>
      </c>
      <c r="C99" s="24"/>
    </row>
    <row r="100" spans="1:3" x14ac:dyDescent="0.3">
      <c r="A100" s="27" t="s">
        <v>124</v>
      </c>
      <c r="B100" s="25">
        <f>COUNTIFS('Q4 Case Details'!O:O,#REF!)</f>
        <v>0</v>
      </c>
      <c r="C100" s="26" t="e">
        <f>B100/B99</f>
        <v>#DIV/0!</v>
      </c>
    </row>
    <row r="101" spans="1:3" x14ac:dyDescent="0.3">
      <c r="A101" s="27" t="s">
        <v>126</v>
      </c>
      <c r="B101" s="25">
        <f>COUNTIFS('Q4 Case Details'!O:O,#REF!)</f>
        <v>0</v>
      </c>
      <c r="C101" s="26" t="e">
        <f>B101/B99</f>
        <v>#DIV/0!</v>
      </c>
    </row>
    <row r="102" spans="1:3" x14ac:dyDescent="0.3">
      <c r="A102" s="27" t="s">
        <v>125</v>
      </c>
      <c r="B102" s="25">
        <f>COUNTIFS('Q4 Case Details'!O:O,#REF!)</f>
        <v>0</v>
      </c>
      <c r="C102" s="26" t="e">
        <f>B102/B99</f>
        <v>#DIV/0!</v>
      </c>
    </row>
  </sheetData>
  <sheetProtection sheet="1" formatCells="0" formatColumns="0" formatRows="0" pivotTables="0"/>
  <mergeCells count="31">
    <mergeCell ref="A62:H62"/>
    <mergeCell ref="A83:H83"/>
    <mergeCell ref="C42:D42"/>
    <mergeCell ref="E42:F42"/>
    <mergeCell ref="G42:H42"/>
    <mergeCell ref="A63:A64"/>
    <mergeCell ref="B63:B64"/>
    <mergeCell ref="C63:D63"/>
    <mergeCell ref="E63:F63"/>
    <mergeCell ref="G63:H63"/>
    <mergeCell ref="A41:H41"/>
    <mergeCell ref="C3:D3"/>
    <mergeCell ref="E3:F3"/>
    <mergeCell ref="G21:H21"/>
    <mergeCell ref="A42:A43"/>
    <mergeCell ref="B42:B43"/>
    <mergeCell ref="A21:A22"/>
    <mergeCell ref="B21:B22"/>
    <mergeCell ref="C21:D21"/>
    <mergeCell ref="E21:F21"/>
    <mergeCell ref="A84:A85"/>
    <mergeCell ref="B84:B85"/>
    <mergeCell ref="C84:D84"/>
    <mergeCell ref="E84:F84"/>
    <mergeCell ref="G84:H84"/>
    <mergeCell ref="K2:L2"/>
    <mergeCell ref="A2:H2"/>
    <mergeCell ref="A20:H20"/>
    <mergeCell ref="G3:H3"/>
    <mergeCell ref="A3:A4"/>
    <mergeCell ref="B3:B4"/>
  </mergeCells>
  <phoneticPr fontId="15" type="noConversion"/>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C4AF9F-8611-4110-B39A-B2732F38434D}">
  <dimension ref="A1:H70"/>
  <sheetViews>
    <sheetView workbookViewId="0">
      <selection activeCell="C29" sqref="C29:G29"/>
    </sheetView>
  </sheetViews>
  <sheetFormatPr defaultRowHeight="14.4" x14ac:dyDescent="0.3"/>
  <cols>
    <col min="1" max="1" width="17.6640625" customWidth="1"/>
    <col min="2" max="2" width="100.6640625" customWidth="1"/>
  </cols>
  <sheetData>
    <row r="1" spans="1:8" x14ac:dyDescent="0.3">
      <c r="A1" s="188"/>
      <c r="B1" s="202"/>
      <c r="C1" s="203" t="s">
        <v>127</v>
      </c>
      <c r="D1" s="203" t="s">
        <v>127</v>
      </c>
      <c r="E1" s="203" t="s">
        <v>127</v>
      </c>
      <c r="F1" s="203" t="s">
        <v>127</v>
      </c>
      <c r="G1" s="203" t="s">
        <v>127</v>
      </c>
      <c r="H1" s="72"/>
    </row>
    <row r="2" spans="1:8" x14ac:dyDescent="0.3">
      <c r="A2" s="204"/>
      <c r="B2" s="1" t="s">
        <v>308</v>
      </c>
      <c r="C2" s="205" t="s">
        <v>285</v>
      </c>
      <c r="D2" s="205" t="s">
        <v>286</v>
      </c>
      <c r="E2" s="205" t="s">
        <v>287</v>
      </c>
      <c r="F2" s="205" t="s">
        <v>288</v>
      </c>
      <c r="G2" s="205" t="s">
        <v>289</v>
      </c>
    </row>
    <row r="3" spans="1:8" x14ac:dyDescent="0.3">
      <c r="A3" s="189" t="s">
        <v>309</v>
      </c>
      <c r="B3" s="198" t="s">
        <v>339</v>
      </c>
      <c r="C3" s="189">
        <f>SUM(D3:G3)</f>
        <v>0</v>
      </c>
      <c r="D3" s="197">
        <f>'YTD Summary'!B35</f>
        <v>0</v>
      </c>
      <c r="E3" s="193">
        <f>'YTD Summary'!B57</f>
        <v>0</v>
      </c>
      <c r="F3" s="193">
        <f>'YTD Summary'!B77</f>
        <v>0</v>
      </c>
      <c r="G3" s="197">
        <f>'YTD Summary'!B99</f>
        <v>0</v>
      </c>
    </row>
    <row r="4" spans="1:8" x14ac:dyDescent="0.3">
      <c r="A4" s="189" t="s">
        <v>310</v>
      </c>
      <c r="B4" s="198" t="s">
        <v>340</v>
      </c>
      <c r="C4" s="189">
        <f>SUM(D4:G4)</f>
        <v>0</v>
      </c>
      <c r="D4" s="197">
        <f>'YTD Summary'!B36</f>
        <v>0</v>
      </c>
      <c r="E4" s="193">
        <f>'YTD Summary'!B58</f>
        <v>0</v>
      </c>
      <c r="F4" s="193">
        <f>'YTD Summary'!B78</f>
        <v>0</v>
      </c>
      <c r="G4" s="197">
        <f>'YTD Summary'!B100</f>
        <v>0</v>
      </c>
    </row>
    <row r="5" spans="1:8" x14ac:dyDescent="0.3">
      <c r="A5" s="189" t="s">
        <v>312</v>
      </c>
      <c r="B5" s="198" t="s">
        <v>341</v>
      </c>
      <c r="C5" s="189">
        <f>SUM(D5:G5)</f>
        <v>0</v>
      </c>
      <c r="D5" s="197">
        <f>'YTD Summary'!B38</f>
        <v>0</v>
      </c>
      <c r="E5" s="193">
        <f>'YTD Summary'!B59</f>
        <v>0</v>
      </c>
      <c r="F5" s="193">
        <f>'YTD Summary'!B79</f>
        <v>0</v>
      </c>
      <c r="G5" s="197">
        <f>'YTD Summary'!B101</f>
        <v>0</v>
      </c>
    </row>
    <row r="6" spans="1:8" x14ac:dyDescent="0.3">
      <c r="A6" s="189" t="s">
        <v>311</v>
      </c>
      <c r="B6" s="198" t="s">
        <v>342</v>
      </c>
      <c r="C6" s="189">
        <f>SUM(D6:G6)</f>
        <v>0</v>
      </c>
      <c r="D6" s="197">
        <f>'YTD Summary'!B39</f>
        <v>0</v>
      </c>
      <c r="E6" s="193">
        <f>'YTD Summary'!B60</f>
        <v>0</v>
      </c>
      <c r="F6" s="193">
        <f>'YTD Summary'!B80</f>
        <v>0</v>
      </c>
      <c r="G6" s="197">
        <f>'YTD Summary'!B102</f>
        <v>0</v>
      </c>
    </row>
    <row r="7" spans="1:8" x14ac:dyDescent="0.3">
      <c r="A7" s="189" t="s">
        <v>313</v>
      </c>
      <c r="B7" s="198" t="s">
        <v>306</v>
      </c>
      <c r="C7" s="189"/>
      <c r="D7" s="191"/>
      <c r="E7" s="192"/>
      <c r="F7" s="193"/>
      <c r="G7" s="194"/>
    </row>
    <row r="8" spans="1:8" x14ac:dyDescent="0.3">
      <c r="A8" s="189" t="s">
        <v>314</v>
      </c>
      <c r="B8" s="198" t="s">
        <v>307</v>
      </c>
      <c r="C8" s="189"/>
      <c r="D8" s="191"/>
      <c r="E8" s="192"/>
      <c r="F8" s="191"/>
      <c r="G8" s="194"/>
    </row>
    <row r="9" spans="1:8" x14ac:dyDescent="0.3">
      <c r="A9" s="189" t="s">
        <v>315</v>
      </c>
      <c r="B9" s="198" t="s">
        <v>343</v>
      </c>
      <c r="C9" s="189" t="s">
        <v>272</v>
      </c>
      <c r="D9" s="191"/>
      <c r="E9" s="192"/>
      <c r="F9" s="191"/>
      <c r="G9" s="194"/>
    </row>
    <row r="10" spans="1:8" x14ac:dyDescent="0.3">
      <c r="A10" s="189" t="s">
        <v>316</v>
      </c>
      <c r="B10" s="198" t="s">
        <v>344</v>
      </c>
      <c r="C10" s="189">
        <f>SUM(D10:G10)</f>
        <v>0</v>
      </c>
      <c r="D10" s="195">
        <f>'YTD Summary'!C32</f>
        <v>0</v>
      </c>
      <c r="E10" s="193">
        <f>'YTD Summary'!C53</f>
        <v>0</v>
      </c>
      <c r="F10" s="195">
        <f>'YTD Summary'!C74</f>
        <v>0</v>
      </c>
      <c r="G10" s="197">
        <f>'YTD Summary'!C95</f>
        <v>0</v>
      </c>
    </row>
    <row r="11" spans="1:8" x14ac:dyDescent="0.3">
      <c r="A11" s="189" t="s">
        <v>317</v>
      </c>
      <c r="B11" s="198" t="s">
        <v>345</v>
      </c>
      <c r="C11" s="189">
        <f>SUM(D11:G11)</f>
        <v>0</v>
      </c>
      <c r="D11" s="195">
        <f>'YTD Summary'!E32</f>
        <v>0</v>
      </c>
      <c r="E11" s="193">
        <f>'YTD Summary'!E53</f>
        <v>0</v>
      </c>
      <c r="F11" s="195">
        <f>'YTD Summary'!E74</f>
        <v>0</v>
      </c>
      <c r="G11" s="197">
        <f>'YTD Summary'!E95</f>
        <v>0</v>
      </c>
    </row>
    <row r="12" spans="1:8" ht="12.6" customHeight="1" x14ac:dyDescent="0.3">
      <c r="A12" s="281" t="s">
        <v>251</v>
      </c>
      <c r="B12" s="281"/>
      <c r="C12" s="281"/>
      <c r="D12" s="281"/>
      <c r="E12" s="281"/>
      <c r="F12" s="281"/>
      <c r="G12" s="281"/>
    </row>
    <row r="13" spans="1:8" x14ac:dyDescent="0.3">
      <c r="A13" s="189" t="s">
        <v>318</v>
      </c>
      <c r="B13" s="198" t="s">
        <v>346</v>
      </c>
      <c r="C13" s="190">
        <f t="shared" ref="C13:C19" si="0">SUM(D13:G13)</f>
        <v>0</v>
      </c>
      <c r="D13" s="195">
        <f>'YTD Summary'!B32</f>
        <v>0</v>
      </c>
      <c r="E13" s="195">
        <f>'YTD Summary'!B53</f>
        <v>0</v>
      </c>
      <c r="F13" s="195">
        <f>'YTD Summary'!B74</f>
        <v>0</v>
      </c>
      <c r="G13" s="196">
        <f>'YTD Summary'!B95</f>
        <v>0</v>
      </c>
    </row>
    <row r="14" spans="1:8" x14ac:dyDescent="0.3">
      <c r="A14" s="189" t="s">
        <v>319</v>
      </c>
      <c r="B14" s="198" t="s">
        <v>387</v>
      </c>
      <c r="C14" s="190">
        <f t="shared" si="0"/>
        <v>0</v>
      </c>
      <c r="D14" s="195"/>
      <c r="E14" s="195"/>
      <c r="F14" s="195"/>
      <c r="G14" s="196"/>
    </row>
    <row r="15" spans="1:8" x14ac:dyDescent="0.3">
      <c r="A15" s="189" t="s">
        <v>320</v>
      </c>
      <c r="B15" s="198" t="s">
        <v>267</v>
      </c>
      <c r="C15" s="190">
        <f t="shared" si="0"/>
        <v>0</v>
      </c>
      <c r="D15" s="195"/>
      <c r="E15" s="195"/>
      <c r="F15" s="195"/>
      <c r="G15" s="196"/>
    </row>
    <row r="16" spans="1:8" x14ac:dyDescent="0.3">
      <c r="A16" s="189" t="s">
        <v>321</v>
      </c>
      <c r="B16" s="198" t="s">
        <v>274</v>
      </c>
      <c r="C16" s="190">
        <f t="shared" si="0"/>
        <v>0</v>
      </c>
      <c r="D16" s="195"/>
      <c r="E16" s="195"/>
      <c r="F16" s="195"/>
      <c r="G16" s="196"/>
    </row>
    <row r="17" spans="1:7" x14ac:dyDescent="0.3">
      <c r="A17" s="189" t="s">
        <v>323</v>
      </c>
      <c r="B17" s="198" t="s">
        <v>347</v>
      </c>
      <c r="C17" s="190">
        <f t="shared" si="0"/>
        <v>0</v>
      </c>
      <c r="D17" s="195">
        <f>'YTD Summary'!B29</f>
        <v>0</v>
      </c>
      <c r="E17" s="195">
        <f>'YTD Summary'!B50</f>
        <v>0</v>
      </c>
      <c r="F17" s="195">
        <f>-'YTD Summary'!B71</f>
        <v>0</v>
      </c>
      <c r="G17" s="196">
        <f>'YTD Summary'!B92</f>
        <v>0</v>
      </c>
    </row>
    <row r="18" spans="1:7" x14ac:dyDescent="0.3">
      <c r="A18" s="189" t="s">
        <v>324</v>
      </c>
      <c r="B18" s="198" t="s">
        <v>268</v>
      </c>
      <c r="C18" s="190">
        <f t="shared" si="0"/>
        <v>0</v>
      </c>
      <c r="D18" s="195"/>
      <c r="E18" s="195"/>
      <c r="F18" s="195"/>
      <c r="G18" s="196"/>
    </row>
    <row r="19" spans="1:7" x14ac:dyDescent="0.3">
      <c r="A19" s="189" t="s">
        <v>322</v>
      </c>
      <c r="B19" s="198" t="s">
        <v>269</v>
      </c>
      <c r="C19" s="190">
        <f t="shared" si="0"/>
        <v>0</v>
      </c>
      <c r="D19" s="195"/>
      <c r="E19" s="195"/>
      <c r="F19" s="195"/>
      <c r="G19" s="196"/>
    </row>
    <row r="20" spans="1:7" ht="14.4" customHeight="1" x14ac:dyDescent="0.3">
      <c r="A20" s="282" t="s">
        <v>273</v>
      </c>
      <c r="B20" s="282"/>
      <c r="C20" s="282"/>
      <c r="D20" s="282"/>
      <c r="E20" s="282"/>
      <c r="F20" s="282"/>
      <c r="G20" s="282"/>
    </row>
    <row r="21" spans="1:7" s="201" customFormat="1" x14ac:dyDescent="0.3">
      <c r="A21" s="199" t="s">
        <v>325</v>
      </c>
      <c r="B21" s="199" t="s">
        <v>252</v>
      </c>
      <c r="C21" s="200" t="s">
        <v>270</v>
      </c>
      <c r="D21" s="200" t="s">
        <v>270</v>
      </c>
      <c r="E21" s="200" t="s">
        <v>270</v>
      </c>
      <c r="F21" s="200" t="s">
        <v>270</v>
      </c>
      <c r="G21" s="200" t="s">
        <v>270</v>
      </c>
    </row>
    <row r="22" spans="1:7" s="201" customFormat="1" x14ac:dyDescent="0.3">
      <c r="A22" s="199" t="s">
        <v>326</v>
      </c>
      <c r="B22" s="199" t="s">
        <v>253</v>
      </c>
      <c r="C22" s="200" t="s">
        <v>270</v>
      </c>
      <c r="D22" s="200" t="s">
        <v>270</v>
      </c>
      <c r="E22" s="200" t="s">
        <v>270</v>
      </c>
      <c r="F22" s="200" t="s">
        <v>270</v>
      </c>
      <c r="G22" s="200" t="s">
        <v>270</v>
      </c>
    </row>
    <row r="23" spans="1:7" x14ac:dyDescent="0.3">
      <c r="A23" s="189" t="s">
        <v>327</v>
      </c>
      <c r="B23" s="189" t="s">
        <v>275</v>
      </c>
      <c r="C23" s="190"/>
      <c r="D23" s="191"/>
      <c r="E23" s="192"/>
      <c r="F23" s="191"/>
      <c r="G23" s="194"/>
    </row>
    <row r="24" spans="1:7" x14ac:dyDescent="0.3">
      <c r="A24" s="189" t="s">
        <v>328</v>
      </c>
      <c r="B24" s="189" t="s">
        <v>281</v>
      </c>
      <c r="C24" s="190"/>
      <c r="D24" s="191"/>
      <c r="E24" s="192"/>
      <c r="F24" s="191"/>
      <c r="G24" s="194"/>
    </row>
    <row r="25" spans="1:7" s="201" customFormat="1" x14ac:dyDescent="0.3">
      <c r="A25" s="199" t="s">
        <v>329</v>
      </c>
      <c r="B25" s="199" t="s">
        <v>254</v>
      </c>
      <c r="C25" s="200" t="s">
        <v>270</v>
      </c>
      <c r="D25" s="200" t="s">
        <v>270</v>
      </c>
      <c r="E25" s="200" t="s">
        <v>270</v>
      </c>
      <c r="F25" s="200" t="s">
        <v>270</v>
      </c>
      <c r="G25" s="200" t="s">
        <v>270</v>
      </c>
    </row>
    <row r="26" spans="1:7" s="201" customFormat="1" x14ac:dyDescent="0.3">
      <c r="A26" s="199" t="s">
        <v>330</v>
      </c>
      <c r="B26" s="199" t="s">
        <v>348</v>
      </c>
      <c r="C26" s="200" t="s">
        <v>270</v>
      </c>
      <c r="D26" s="200" t="s">
        <v>270</v>
      </c>
      <c r="E26" s="200" t="s">
        <v>270</v>
      </c>
      <c r="F26" s="200" t="s">
        <v>270</v>
      </c>
      <c r="G26" s="200" t="s">
        <v>270</v>
      </c>
    </row>
    <row r="27" spans="1:7" x14ac:dyDescent="0.3">
      <c r="A27" s="189" t="s">
        <v>331</v>
      </c>
      <c r="B27" s="189" t="s">
        <v>282</v>
      </c>
      <c r="C27" s="190"/>
      <c r="D27" s="191"/>
      <c r="E27" s="192"/>
      <c r="F27" s="191"/>
      <c r="G27" s="194"/>
    </row>
    <row r="28" spans="1:7" s="201" customFormat="1" x14ac:dyDescent="0.3">
      <c r="A28" s="199" t="s">
        <v>332</v>
      </c>
      <c r="B28" s="199" t="s">
        <v>255</v>
      </c>
      <c r="C28" s="200" t="s">
        <v>270</v>
      </c>
      <c r="D28" s="200" t="s">
        <v>270</v>
      </c>
      <c r="E28" s="200" t="s">
        <v>270</v>
      </c>
      <c r="F28" s="200" t="s">
        <v>270</v>
      </c>
      <c r="G28" s="200" t="s">
        <v>270</v>
      </c>
    </row>
    <row r="29" spans="1:7" s="201" customFormat="1" x14ac:dyDescent="0.3">
      <c r="A29" s="199" t="s">
        <v>333</v>
      </c>
      <c r="B29" s="199" t="s">
        <v>283</v>
      </c>
      <c r="C29" s="200"/>
      <c r="D29" s="200"/>
      <c r="E29" s="200"/>
      <c r="F29" s="200"/>
      <c r="G29" s="200"/>
    </row>
    <row r="30" spans="1:7" x14ac:dyDescent="0.3">
      <c r="A30" s="189" t="s">
        <v>335</v>
      </c>
      <c r="B30" s="189" t="s">
        <v>277</v>
      </c>
      <c r="C30" s="190"/>
      <c r="D30" s="191"/>
      <c r="E30" s="192"/>
      <c r="F30" s="191"/>
      <c r="G30" s="194"/>
    </row>
    <row r="31" spans="1:7" x14ac:dyDescent="0.3">
      <c r="A31" s="189" t="s">
        <v>338</v>
      </c>
      <c r="B31" s="189" t="s">
        <v>278</v>
      </c>
      <c r="C31" s="190"/>
      <c r="D31" s="191"/>
      <c r="E31" s="192"/>
      <c r="F31" s="191"/>
      <c r="G31" s="194"/>
    </row>
    <row r="32" spans="1:7" x14ac:dyDescent="0.3">
      <c r="A32" s="194" t="s">
        <v>336</v>
      </c>
      <c r="B32" s="194" t="s">
        <v>279</v>
      </c>
      <c r="C32" s="200" t="s">
        <v>270</v>
      </c>
      <c r="D32" s="200" t="s">
        <v>270</v>
      </c>
      <c r="E32" s="200" t="s">
        <v>270</v>
      </c>
      <c r="F32" s="200" t="s">
        <v>270</v>
      </c>
      <c r="G32" s="200" t="s">
        <v>270</v>
      </c>
    </row>
    <row r="33" spans="1:7" x14ac:dyDescent="0.3">
      <c r="A33" s="189" t="s">
        <v>337</v>
      </c>
      <c r="B33" s="189" t="s">
        <v>280</v>
      </c>
      <c r="C33" s="190"/>
      <c r="D33" s="191"/>
      <c r="E33" s="192"/>
      <c r="F33" s="191"/>
      <c r="G33" s="194"/>
    </row>
    <row r="34" spans="1:7" x14ac:dyDescent="0.3">
      <c r="A34" s="189" t="s">
        <v>334</v>
      </c>
      <c r="B34" s="189" t="s">
        <v>276</v>
      </c>
      <c r="C34" s="190"/>
      <c r="D34" s="191"/>
      <c r="E34" s="192"/>
      <c r="F34" s="191"/>
      <c r="G34" s="194"/>
    </row>
    <row r="36" spans="1:7" x14ac:dyDescent="0.3">
      <c r="B36" s="187" t="s">
        <v>386</v>
      </c>
      <c r="C36" s="41"/>
      <c r="D36" s="42"/>
      <c r="E36" s="43"/>
      <c r="F36" s="42"/>
    </row>
    <row r="38" spans="1:7" x14ac:dyDescent="0.3">
      <c r="A38" s="219" t="s">
        <v>266</v>
      </c>
      <c r="B38" s="220" t="s">
        <v>350</v>
      </c>
    </row>
    <row r="39" spans="1:7" ht="57.6" x14ac:dyDescent="0.3">
      <c r="A39" s="218" t="s">
        <v>309</v>
      </c>
      <c r="B39" s="218" t="s">
        <v>351</v>
      </c>
    </row>
    <row r="40" spans="1:7" x14ac:dyDescent="0.3">
      <c r="A40" s="218" t="s">
        <v>310</v>
      </c>
      <c r="B40" s="218" t="s">
        <v>352</v>
      </c>
    </row>
    <row r="41" spans="1:7" x14ac:dyDescent="0.3">
      <c r="A41" s="218" t="s">
        <v>312</v>
      </c>
      <c r="B41" s="218" t="s">
        <v>353</v>
      </c>
    </row>
    <row r="42" spans="1:7" x14ac:dyDescent="0.3">
      <c r="A42" s="218" t="s">
        <v>311</v>
      </c>
      <c r="B42" s="218" t="s">
        <v>354</v>
      </c>
    </row>
    <row r="43" spans="1:7" ht="43.2" x14ac:dyDescent="0.3">
      <c r="A43" s="218" t="s">
        <v>313</v>
      </c>
      <c r="B43" s="218" t="s">
        <v>355</v>
      </c>
    </row>
    <row r="44" spans="1:7" ht="57.6" x14ac:dyDescent="0.3">
      <c r="A44" s="218" t="s">
        <v>314</v>
      </c>
      <c r="B44" s="218" t="s">
        <v>356</v>
      </c>
    </row>
    <row r="45" spans="1:7" ht="43.2" x14ac:dyDescent="0.3">
      <c r="A45" s="218" t="s">
        <v>315</v>
      </c>
      <c r="B45" s="218" t="s">
        <v>358</v>
      </c>
    </row>
    <row r="46" spans="1:7" ht="43.2" x14ac:dyDescent="0.3">
      <c r="A46" s="218" t="s">
        <v>316</v>
      </c>
      <c r="B46" s="218" t="s">
        <v>357</v>
      </c>
    </row>
    <row r="47" spans="1:7" ht="43.2" x14ac:dyDescent="0.3">
      <c r="A47" s="218" t="s">
        <v>317</v>
      </c>
      <c r="B47" s="218" t="s">
        <v>359</v>
      </c>
    </row>
    <row r="48" spans="1:7" ht="30.6" customHeight="1" x14ac:dyDescent="0.3">
      <c r="A48" s="283" t="s">
        <v>251</v>
      </c>
      <c r="B48" s="284"/>
      <c r="C48" s="221"/>
      <c r="D48" s="221"/>
      <c r="E48" s="221"/>
      <c r="F48" s="221"/>
      <c r="G48" s="221"/>
    </row>
    <row r="49" spans="1:7" ht="43.2" x14ac:dyDescent="0.3">
      <c r="A49" s="218" t="s">
        <v>318</v>
      </c>
      <c r="B49" s="218" t="s">
        <v>360</v>
      </c>
    </row>
    <row r="50" spans="1:7" ht="43.2" x14ac:dyDescent="0.3">
      <c r="A50" s="218" t="s">
        <v>319</v>
      </c>
      <c r="B50" s="218" t="s">
        <v>361</v>
      </c>
    </row>
    <row r="51" spans="1:7" ht="43.2" x14ac:dyDescent="0.3">
      <c r="A51" s="218" t="s">
        <v>320</v>
      </c>
      <c r="B51" s="218" t="s">
        <v>381</v>
      </c>
    </row>
    <row r="52" spans="1:7" ht="28.8" x14ac:dyDescent="0.3">
      <c r="A52" s="218" t="s">
        <v>321</v>
      </c>
      <c r="B52" s="218" t="s">
        <v>379</v>
      </c>
    </row>
    <row r="53" spans="1:7" ht="43.2" x14ac:dyDescent="0.3">
      <c r="A53" s="218" t="s">
        <v>323</v>
      </c>
      <c r="B53" s="218" t="s">
        <v>378</v>
      </c>
    </row>
    <row r="54" spans="1:7" ht="57.6" x14ac:dyDescent="0.3">
      <c r="A54" s="218" t="s">
        <v>324</v>
      </c>
      <c r="B54" s="218" t="s">
        <v>377</v>
      </c>
    </row>
    <row r="55" spans="1:7" ht="57.6" x14ac:dyDescent="0.3">
      <c r="A55" s="218" t="s">
        <v>322</v>
      </c>
      <c r="B55" s="218" t="s">
        <v>376</v>
      </c>
    </row>
    <row r="56" spans="1:7" ht="28.8" customHeight="1" x14ac:dyDescent="0.3">
      <c r="A56" s="285" t="s">
        <v>273</v>
      </c>
      <c r="B56" s="286"/>
      <c r="C56" s="222"/>
      <c r="D56" s="222"/>
      <c r="E56" s="222"/>
      <c r="F56" s="222"/>
      <c r="G56" s="222"/>
    </row>
    <row r="57" spans="1:7" ht="57.6" x14ac:dyDescent="0.3">
      <c r="A57" s="218" t="s">
        <v>325</v>
      </c>
      <c r="B57" s="218" t="s">
        <v>375</v>
      </c>
    </row>
    <row r="58" spans="1:7" ht="57.6" x14ac:dyDescent="0.3">
      <c r="A58" s="218" t="s">
        <v>326</v>
      </c>
      <c r="B58" s="218" t="s">
        <v>374</v>
      </c>
    </row>
    <row r="59" spans="1:7" ht="43.2" x14ac:dyDescent="0.3">
      <c r="A59" s="218" t="s">
        <v>327</v>
      </c>
      <c r="B59" s="218" t="s">
        <v>373</v>
      </c>
    </row>
    <row r="60" spans="1:7" ht="43.2" x14ac:dyDescent="0.3">
      <c r="A60" s="218" t="s">
        <v>328</v>
      </c>
      <c r="B60" s="218" t="s">
        <v>372</v>
      </c>
    </row>
    <row r="61" spans="1:7" ht="43.2" x14ac:dyDescent="0.3">
      <c r="A61" s="218" t="s">
        <v>329</v>
      </c>
      <c r="B61" s="218" t="s">
        <v>371</v>
      </c>
    </row>
    <row r="62" spans="1:7" ht="28.8" x14ac:dyDescent="0.3">
      <c r="A62" s="218" t="s">
        <v>330</v>
      </c>
      <c r="B62" s="218" t="s">
        <v>370</v>
      </c>
    </row>
    <row r="63" spans="1:7" ht="57.6" x14ac:dyDescent="0.3">
      <c r="A63" s="218" t="s">
        <v>331</v>
      </c>
      <c r="B63" s="218" t="s">
        <v>369</v>
      </c>
    </row>
    <row r="64" spans="1:7" ht="28.8" x14ac:dyDescent="0.3">
      <c r="A64" s="218" t="s">
        <v>332</v>
      </c>
      <c r="B64" s="218" t="s">
        <v>368</v>
      </c>
    </row>
    <row r="65" spans="1:2" ht="43.2" x14ac:dyDescent="0.3">
      <c r="A65" s="218" t="s">
        <v>333</v>
      </c>
      <c r="B65" s="218" t="s">
        <v>367</v>
      </c>
    </row>
    <row r="66" spans="1:2" ht="28.8" x14ac:dyDescent="0.3">
      <c r="A66" s="218" t="s">
        <v>335</v>
      </c>
      <c r="B66" s="218" t="s">
        <v>366</v>
      </c>
    </row>
    <row r="67" spans="1:2" ht="28.8" x14ac:dyDescent="0.3">
      <c r="A67" s="218" t="s">
        <v>338</v>
      </c>
      <c r="B67" s="218" t="s">
        <v>365</v>
      </c>
    </row>
    <row r="68" spans="1:2" ht="57.6" x14ac:dyDescent="0.3">
      <c r="A68" s="218" t="s">
        <v>336</v>
      </c>
      <c r="B68" s="218" t="s">
        <v>364</v>
      </c>
    </row>
    <row r="69" spans="1:2" ht="43.2" x14ac:dyDescent="0.3">
      <c r="A69" s="218" t="s">
        <v>337</v>
      </c>
      <c r="B69" s="218" t="s">
        <v>363</v>
      </c>
    </row>
    <row r="70" spans="1:2" ht="57.6" x14ac:dyDescent="0.3">
      <c r="A70" s="218" t="s">
        <v>334</v>
      </c>
      <c r="B70" s="218" t="s">
        <v>362</v>
      </c>
    </row>
  </sheetData>
  <mergeCells count="4">
    <mergeCell ref="A12:G12"/>
    <mergeCell ref="A20:G20"/>
    <mergeCell ref="A48:B48"/>
    <mergeCell ref="A56:B56"/>
  </mergeCells>
  <phoneticPr fontId="15"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53DA28-E5FC-49E1-B9E9-C01CBCE13D79}">
  <sheetPr codeName="Sheet5"/>
  <dimension ref="A1:U500"/>
  <sheetViews>
    <sheetView showZeros="0" zoomScaleNormal="100" workbookViewId="0">
      <pane ySplit="1" topLeftCell="A467" activePane="bottomLeft" state="frozen"/>
      <selection activeCell="A2" sqref="A2"/>
      <selection pane="bottomLeft" activeCell="I482" sqref="I482"/>
    </sheetView>
  </sheetViews>
  <sheetFormatPr defaultColWidth="8.6640625" defaultRowHeight="14.4" x14ac:dyDescent="0.3"/>
  <cols>
    <col min="1" max="1" width="16.109375" style="144" customWidth="1"/>
    <col min="2" max="2" width="14.5546875" style="28" bestFit="1" customWidth="1"/>
    <col min="3" max="3" width="25.5546875" style="29" customWidth="1"/>
    <col min="4" max="6" width="20.6640625" style="29" customWidth="1"/>
    <col min="7" max="7" width="24.33203125" style="29" customWidth="1"/>
    <col min="8" max="8" width="19.33203125" style="156" customWidth="1"/>
    <col min="9" max="9" width="17.5546875" style="158" customWidth="1"/>
    <col min="10" max="10" width="42" style="158" customWidth="1"/>
    <col min="11" max="11" width="26.109375" style="160" customWidth="1"/>
    <col min="12" max="12" width="27.109375" style="160" customWidth="1"/>
    <col min="13" max="13" width="18.5546875" style="162" customWidth="1"/>
    <col min="14" max="14" width="22.88671875" style="162" customWidth="1"/>
    <col min="15" max="15" width="22.109375" style="28" customWidth="1"/>
    <col min="16" max="16" width="49.6640625" style="28" customWidth="1"/>
    <col min="17" max="17" width="19.6640625" style="28" customWidth="1"/>
    <col min="18" max="18" width="46.44140625" style="144" customWidth="1"/>
    <col min="19" max="19" width="29.21875" style="5" customWidth="1"/>
    <col min="20" max="20" width="18" style="5" customWidth="1"/>
    <col min="21" max="21" width="18.6640625" style="5" customWidth="1"/>
    <col min="22" max="16384" width="8.6640625" style="5"/>
  </cols>
  <sheetData>
    <row r="1" spans="1:21" ht="46.2" customHeight="1" x14ac:dyDescent="0.3">
      <c r="A1" s="149" t="s">
        <v>98</v>
      </c>
      <c r="B1" s="7" t="s">
        <v>8</v>
      </c>
      <c r="C1" s="150" t="s">
        <v>97</v>
      </c>
      <c r="D1" s="8" t="s">
        <v>99</v>
      </c>
      <c r="E1" s="8" t="s">
        <v>100</v>
      </c>
      <c r="F1" s="8" t="s">
        <v>101</v>
      </c>
      <c r="G1" s="150" t="s">
        <v>102</v>
      </c>
      <c r="H1" s="153" t="s">
        <v>104</v>
      </c>
      <c r="I1" s="153" t="s">
        <v>105</v>
      </c>
      <c r="J1" s="145" t="s">
        <v>90</v>
      </c>
      <c r="K1" s="10" t="s">
        <v>93</v>
      </c>
      <c r="L1" s="10" t="s">
        <v>109</v>
      </c>
      <c r="M1" s="10" t="s">
        <v>106</v>
      </c>
      <c r="N1" s="153" t="s">
        <v>108</v>
      </c>
      <c r="O1" s="145" t="s">
        <v>107</v>
      </c>
      <c r="P1" s="145" t="s">
        <v>129</v>
      </c>
      <c r="Q1" s="7" t="s">
        <v>243</v>
      </c>
      <c r="R1" s="164" t="s">
        <v>300</v>
      </c>
      <c r="S1" s="30" t="s">
        <v>305</v>
      </c>
      <c r="T1" s="141" t="s">
        <v>303</v>
      </c>
      <c r="U1" s="141" t="s">
        <v>304</v>
      </c>
    </row>
    <row r="2" spans="1:21" x14ac:dyDescent="0.3">
      <c r="C2" s="28"/>
      <c r="D2" s="28"/>
      <c r="E2" s="28"/>
      <c r="F2" s="152"/>
      <c r="G2" s="28"/>
      <c r="H2" s="155"/>
      <c r="I2" s="157"/>
      <c r="J2" s="157"/>
      <c r="K2" s="159"/>
      <c r="L2" s="159"/>
      <c r="M2" s="161" t="str">
        <f>IF(OR(K2="",L2=""),"",L2-K2)</f>
        <v/>
      </c>
      <c r="N2" s="163" t="str">
        <f>IF(OR(K2="",L2=""),"",IF(AND(H2="STANDARD",I2="NO",M2&lt;31),"YES",IF(AND(H2="STANDARD",I2="YES",M2&lt;45),"YES",IF(AND(H2="EXPEDITED",I2="NO",M2&lt;=3),"YES",IF(AND(H2="EXPEDITED",I2="YES",M2&lt;18),"YES","NO")))))</f>
        <v/>
      </c>
      <c r="O2" s="146"/>
      <c r="P2" s="146"/>
      <c r="Q2" s="146"/>
    </row>
    <row r="3" spans="1:21" x14ac:dyDescent="0.3">
      <c r="C3" s="28"/>
      <c r="D3" s="28"/>
      <c r="E3" s="28"/>
      <c r="F3" s="152"/>
      <c r="G3" s="28"/>
      <c r="H3" s="155"/>
      <c r="I3" s="157"/>
      <c r="J3" s="157"/>
      <c r="K3" s="159"/>
      <c r="L3" s="159"/>
      <c r="M3" s="161" t="str">
        <f t="shared" ref="M3:M66" si="0">IF(OR(K3="",L3=""),"",L3-K3)</f>
        <v/>
      </c>
      <c r="N3" s="163" t="str">
        <f t="shared" ref="N3:N66" si="1">IF(OR(K3="",L3=""),"",IF(AND(H3="STANDARD",I3="NO",M3&lt;31),"YES",IF(AND(H3="STANDARD",I3="YES",M3&lt;45),"YES",IF(AND(H3="EXPEDITED",I3="NO",M3&lt;=3),"YES",IF(AND(H3="EXPEDITED",I3="YES",M3&lt;18),"YES","NO")))))</f>
        <v/>
      </c>
      <c r="O3" s="146"/>
      <c r="P3" s="146"/>
      <c r="Q3" s="146"/>
    </row>
    <row r="4" spans="1:21" x14ac:dyDescent="0.3">
      <c r="C4" s="28"/>
      <c r="D4" s="28"/>
      <c r="E4" s="28"/>
      <c r="F4" s="152"/>
      <c r="G4" s="28"/>
      <c r="H4" s="155"/>
      <c r="I4" s="157"/>
      <c r="J4" s="157"/>
      <c r="K4" s="159"/>
      <c r="L4" s="159"/>
      <c r="M4" s="161" t="str">
        <f t="shared" si="0"/>
        <v/>
      </c>
      <c r="N4" s="163" t="str">
        <f t="shared" si="1"/>
        <v/>
      </c>
      <c r="O4" s="146"/>
      <c r="P4" s="146"/>
      <c r="Q4" s="146"/>
    </row>
    <row r="5" spans="1:21" x14ac:dyDescent="0.3">
      <c r="C5" s="28"/>
      <c r="D5" s="28"/>
      <c r="E5" s="28"/>
      <c r="F5" s="152"/>
      <c r="G5" s="28"/>
      <c r="H5" s="155"/>
      <c r="I5" s="157"/>
      <c r="J5" s="157"/>
      <c r="K5" s="159"/>
      <c r="L5" s="159"/>
      <c r="M5" s="161" t="str">
        <f t="shared" si="0"/>
        <v/>
      </c>
      <c r="N5" s="163" t="str">
        <f t="shared" si="1"/>
        <v/>
      </c>
      <c r="O5" s="146"/>
      <c r="P5" s="146"/>
      <c r="Q5" s="146"/>
    </row>
    <row r="6" spans="1:21" x14ac:dyDescent="0.3">
      <c r="C6" s="28"/>
      <c r="D6" s="28"/>
      <c r="E6" s="28"/>
      <c r="F6" s="152"/>
      <c r="G6" s="28"/>
      <c r="H6" s="155"/>
      <c r="I6" s="157"/>
      <c r="J6" s="157"/>
      <c r="K6" s="159"/>
      <c r="L6" s="159"/>
      <c r="M6" s="161" t="str">
        <f t="shared" si="0"/>
        <v/>
      </c>
      <c r="N6" s="163" t="str">
        <f t="shared" si="1"/>
        <v/>
      </c>
      <c r="O6" s="146"/>
      <c r="P6" s="146"/>
      <c r="Q6" s="146"/>
    </row>
    <row r="7" spans="1:21" x14ac:dyDescent="0.3">
      <c r="C7" s="28"/>
      <c r="D7" s="28"/>
      <c r="E7" s="28"/>
      <c r="F7" s="152"/>
      <c r="G7" s="28"/>
      <c r="H7" s="155"/>
      <c r="I7" s="157"/>
      <c r="J7" s="157"/>
      <c r="K7" s="159"/>
      <c r="L7" s="159"/>
      <c r="M7" s="161" t="str">
        <f t="shared" si="0"/>
        <v/>
      </c>
      <c r="N7" s="163" t="str">
        <f t="shared" si="1"/>
        <v/>
      </c>
      <c r="O7" s="146"/>
      <c r="P7" s="146"/>
      <c r="Q7" s="146"/>
    </row>
    <row r="8" spans="1:21" x14ac:dyDescent="0.3">
      <c r="C8" s="28"/>
      <c r="D8" s="28"/>
      <c r="E8" s="28"/>
      <c r="F8" s="152"/>
      <c r="G8" s="28"/>
      <c r="H8" s="155"/>
      <c r="I8" s="157"/>
      <c r="J8" s="157"/>
      <c r="K8" s="159"/>
      <c r="L8" s="159"/>
      <c r="M8" s="161" t="str">
        <f t="shared" si="0"/>
        <v/>
      </c>
      <c r="N8" s="163" t="str">
        <f t="shared" si="1"/>
        <v/>
      </c>
      <c r="O8" s="146"/>
      <c r="P8" s="146"/>
      <c r="Q8" s="146"/>
    </row>
    <row r="9" spans="1:21" x14ac:dyDescent="0.3">
      <c r="C9" s="28"/>
      <c r="D9" s="28"/>
      <c r="E9" s="28"/>
      <c r="F9" s="152"/>
      <c r="G9" s="28"/>
      <c r="H9" s="155"/>
      <c r="I9" s="157"/>
      <c r="J9" s="157"/>
      <c r="K9" s="159"/>
      <c r="L9" s="159"/>
      <c r="M9" s="161" t="str">
        <f t="shared" si="0"/>
        <v/>
      </c>
      <c r="N9" s="163" t="str">
        <f t="shared" si="1"/>
        <v/>
      </c>
      <c r="O9" s="146"/>
      <c r="P9" s="146"/>
      <c r="Q9" s="146"/>
    </row>
    <row r="10" spans="1:21" x14ac:dyDescent="0.3">
      <c r="C10" s="28"/>
      <c r="D10" s="28"/>
      <c r="E10" s="28"/>
      <c r="F10" s="152"/>
      <c r="G10" s="28"/>
      <c r="H10" s="155"/>
      <c r="I10" s="157"/>
      <c r="J10" s="157"/>
      <c r="K10" s="159"/>
      <c r="L10" s="159"/>
      <c r="M10" s="161" t="str">
        <f t="shared" si="0"/>
        <v/>
      </c>
      <c r="N10" s="163" t="str">
        <f t="shared" si="1"/>
        <v/>
      </c>
      <c r="O10" s="146"/>
      <c r="P10" s="146"/>
      <c r="Q10" s="146"/>
    </row>
    <row r="11" spans="1:21" x14ac:dyDescent="0.3">
      <c r="C11" s="28"/>
      <c r="D11" s="28"/>
      <c r="E11" s="28"/>
      <c r="F11" s="152"/>
      <c r="G11" s="28"/>
      <c r="H11" s="155"/>
      <c r="I11" s="157"/>
      <c r="J11" s="157"/>
      <c r="K11" s="159"/>
      <c r="L11" s="159"/>
      <c r="M11" s="161" t="str">
        <f t="shared" si="0"/>
        <v/>
      </c>
      <c r="N11" s="163" t="str">
        <f t="shared" si="1"/>
        <v/>
      </c>
      <c r="O11" s="146"/>
      <c r="P11" s="146"/>
      <c r="Q11" s="146"/>
    </row>
    <row r="12" spans="1:21" x14ac:dyDescent="0.3">
      <c r="C12" s="28"/>
      <c r="D12" s="28"/>
      <c r="E12" s="28"/>
      <c r="F12" s="152"/>
      <c r="G12" s="28"/>
      <c r="H12" s="155"/>
      <c r="I12" s="157"/>
      <c r="J12" s="157"/>
      <c r="K12" s="159"/>
      <c r="L12" s="159"/>
      <c r="M12" s="161" t="str">
        <f t="shared" si="0"/>
        <v/>
      </c>
      <c r="N12" s="163" t="str">
        <f t="shared" si="1"/>
        <v/>
      </c>
      <c r="O12" s="146"/>
      <c r="P12" s="146"/>
      <c r="Q12" s="146"/>
    </row>
    <row r="13" spans="1:21" x14ac:dyDescent="0.3">
      <c r="C13" s="28"/>
      <c r="D13" s="28"/>
      <c r="E13" s="28"/>
      <c r="F13" s="152"/>
      <c r="G13" s="28"/>
      <c r="H13" s="155"/>
      <c r="I13" s="157"/>
      <c r="J13" s="157"/>
      <c r="K13" s="159"/>
      <c r="L13" s="159"/>
      <c r="M13" s="161" t="str">
        <f t="shared" si="0"/>
        <v/>
      </c>
      <c r="N13" s="163" t="str">
        <f t="shared" si="1"/>
        <v/>
      </c>
      <c r="O13" s="146"/>
      <c r="P13" s="146"/>
      <c r="Q13" s="146"/>
    </row>
    <row r="14" spans="1:21" x14ac:dyDescent="0.3">
      <c r="C14" s="28"/>
      <c r="D14" s="28"/>
      <c r="E14" s="28"/>
      <c r="F14" s="152"/>
      <c r="G14" s="28"/>
      <c r="H14" s="155"/>
      <c r="I14" s="157"/>
      <c r="J14" s="157"/>
      <c r="K14" s="159"/>
      <c r="L14" s="159"/>
      <c r="M14" s="161" t="str">
        <f t="shared" si="0"/>
        <v/>
      </c>
      <c r="N14" s="163" t="str">
        <f t="shared" si="1"/>
        <v/>
      </c>
      <c r="O14" s="146"/>
      <c r="P14" s="146"/>
      <c r="Q14" s="146"/>
    </row>
    <row r="15" spans="1:21" x14ac:dyDescent="0.3">
      <c r="C15" s="28"/>
      <c r="D15" s="28"/>
      <c r="E15" s="28"/>
      <c r="F15" s="152"/>
      <c r="G15" s="28"/>
      <c r="H15" s="155"/>
      <c r="I15" s="157"/>
      <c r="J15" s="157"/>
      <c r="K15" s="159"/>
      <c r="L15" s="159"/>
      <c r="M15" s="161" t="str">
        <f t="shared" si="0"/>
        <v/>
      </c>
      <c r="N15" s="163" t="str">
        <f t="shared" si="1"/>
        <v/>
      </c>
      <c r="O15" s="146"/>
      <c r="P15" s="146"/>
      <c r="Q15" s="146"/>
    </row>
    <row r="16" spans="1:21" x14ac:dyDescent="0.3">
      <c r="C16" s="28"/>
      <c r="D16" s="28"/>
      <c r="E16" s="28"/>
      <c r="F16" s="152"/>
      <c r="G16" s="28"/>
      <c r="H16" s="155"/>
      <c r="I16" s="157"/>
      <c r="J16" s="157"/>
      <c r="K16" s="159"/>
      <c r="L16" s="159"/>
      <c r="M16" s="161" t="str">
        <f t="shared" si="0"/>
        <v/>
      </c>
      <c r="N16" s="163" t="str">
        <f t="shared" si="1"/>
        <v/>
      </c>
      <c r="O16" s="146"/>
      <c r="P16" s="146"/>
      <c r="Q16" s="146"/>
    </row>
    <row r="17" spans="3:17" x14ac:dyDescent="0.3">
      <c r="C17" s="28"/>
      <c r="D17" s="28"/>
      <c r="E17" s="28"/>
      <c r="F17" s="152"/>
      <c r="G17" s="28"/>
      <c r="H17" s="155"/>
      <c r="I17" s="157"/>
      <c r="J17" s="157"/>
      <c r="K17" s="159"/>
      <c r="L17" s="159"/>
      <c r="M17" s="161" t="str">
        <f t="shared" si="0"/>
        <v/>
      </c>
      <c r="N17" s="163" t="str">
        <f t="shared" si="1"/>
        <v/>
      </c>
      <c r="O17" s="146"/>
      <c r="P17" s="146"/>
      <c r="Q17" s="146"/>
    </row>
    <row r="18" spans="3:17" x14ac:dyDescent="0.3">
      <c r="C18" s="28"/>
      <c r="D18" s="28"/>
      <c r="E18" s="28"/>
      <c r="F18" s="152"/>
      <c r="G18" s="28"/>
      <c r="H18" s="155"/>
      <c r="I18" s="157"/>
      <c r="J18" s="157"/>
      <c r="K18" s="159"/>
      <c r="L18" s="159"/>
      <c r="M18" s="161" t="str">
        <f t="shared" si="0"/>
        <v/>
      </c>
      <c r="N18" s="163" t="str">
        <f t="shared" si="1"/>
        <v/>
      </c>
      <c r="O18" s="146"/>
      <c r="P18" s="146"/>
      <c r="Q18" s="146"/>
    </row>
    <row r="19" spans="3:17" x14ac:dyDescent="0.3">
      <c r="C19" s="28"/>
      <c r="D19" s="28"/>
      <c r="E19" s="28"/>
      <c r="F19" s="152"/>
      <c r="G19" s="28"/>
      <c r="H19" s="155"/>
      <c r="I19" s="157"/>
      <c r="J19" s="157"/>
      <c r="K19" s="159"/>
      <c r="L19" s="159"/>
      <c r="M19" s="161" t="str">
        <f t="shared" si="0"/>
        <v/>
      </c>
      <c r="N19" s="163" t="str">
        <f t="shared" si="1"/>
        <v/>
      </c>
      <c r="O19" s="146"/>
      <c r="P19" s="146"/>
      <c r="Q19" s="146"/>
    </row>
    <row r="20" spans="3:17" x14ac:dyDescent="0.3">
      <c r="C20" s="28"/>
      <c r="D20" s="28"/>
      <c r="E20" s="28"/>
      <c r="F20" s="152"/>
      <c r="G20" s="28"/>
      <c r="H20" s="155"/>
      <c r="I20" s="157"/>
      <c r="J20" s="157"/>
      <c r="K20" s="159"/>
      <c r="L20" s="159"/>
      <c r="M20" s="161" t="str">
        <f t="shared" si="0"/>
        <v/>
      </c>
      <c r="N20" s="163" t="str">
        <f t="shared" si="1"/>
        <v/>
      </c>
      <c r="O20" s="146"/>
      <c r="P20" s="146"/>
      <c r="Q20" s="146"/>
    </row>
    <row r="21" spans="3:17" x14ac:dyDescent="0.3">
      <c r="C21" s="28"/>
      <c r="D21" s="28"/>
      <c r="E21" s="28"/>
      <c r="F21" s="152"/>
      <c r="G21" s="28"/>
      <c r="H21" s="155"/>
      <c r="I21" s="157"/>
      <c r="J21" s="157"/>
      <c r="K21" s="159"/>
      <c r="L21" s="159"/>
      <c r="M21" s="161" t="str">
        <f t="shared" si="0"/>
        <v/>
      </c>
      <c r="N21" s="163" t="str">
        <f t="shared" si="1"/>
        <v/>
      </c>
      <c r="O21" s="146"/>
      <c r="P21" s="146"/>
      <c r="Q21" s="146"/>
    </row>
    <row r="22" spans="3:17" x14ac:dyDescent="0.3">
      <c r="C22" s="28"/>
      <c r="D22" s="28"/>
      <c r="E22" s="28"/>
      <c r="F22" s="152"/>
      <c r="G22" s="28"/>
      <c r="H22" s="155"/>
      <c r="I22" s="157"/>
      <c r="J22" s="157"/>
      <c r="K22" s="159"/>
      <c r="L22" s="159"/>
      <c r="M22" s="161" t="str">
        <f t="shared" si="0"/>
        <v/>
      </c>
      <c r="N22" s="163" t="str">
        <f t="shared" si="1"/>
        <v/>
      </c>
      <c r="O22" s="146"/>
      <c r="P22" s="146"/>
      <c r="Q22" s="146"/>
    </row>
    <row r="23" spans="3:17" x14ac:dyDescent="0.3">
      <c r="C23" s="28"/>
      <c r="D23" s="28"/>
      <c r="E23" s="28"/>
      <c r="F23" s="152"/>
      <c r="G23" s="28"/>
      <c r="H23" s="155"/>
      <c r="I23" s="157"/>
      <c r="J23" s="157"/>
      <c r="K23" s="159"/>
      <c r="L23" s="159"/>
      <c r="M23" s="161" t="str">
        <f t="shared" si="0"/>
        <v/>
      </c>
      <c r="N23" s="163" t="str">
        <f t="shared" si="1"/>
        <v/>
      </c>
      <c r="O23" s="146"/>
      <c r="P23" s="146"/>
      <c r="Q23" s="146"/>
    </row>
    <row r="24" spans="3:17" x14ac:dyDescent="0.3">
      <c r="C24" s="28"/>
      <c r="D24" s="28"/>
      <c r="E24" s="28"/>
      <c r="F24" s="152"/>
      <c r="G24" s="28"/>
      <c r="H24" s="155"/>
      <c r="I24" s="157"/>
      <c r="J24" s="157"/>
      <c r="K24" s="159"/>
      <c r="L24" s="159"/>
      <c r="M24" s="161" t="str">
        <f t="shared" si="0"/>
        <v/>
      </c>
      <c r="N24" s="163" t="str">
        <f t="shared" si="1"/>
        <v/>
      </c>
      <c r="O24" s="146"/>
      <c r="P24" s="146"/>
      <c r="Q24" s="146"/>
    </row>
    <row r="25" spans="3:17" x14ac:dyDescent="0.3">
      <c r="C25" s="28"/>
      <c r="D25" s="28"/>
      <c r="E25" s="28"/>
      <c r="F25" s="152"/>
      <c r="G25" s="28"/>
      <c r="H25" s="155"/>
      <c r="I25" s="157"/>
      <c r="J25" s="157"/>
      <c r="K25" s="159"/>
      <c r="L25" s="159"/>
      <c r="M25" s="161" t="str">
        <f t="shared" si="0"/>
        <v/>
      </c>
      <c r="N25" s="163" t="str">
        <f t="shared" si="1"/>
        <v/>
      </c>
      <c r="O25" s="146"/>
      <c r="P25" s="146"/>
      <c r="Q25" s="146"/>
    </row>
    <row r="26" spans="3:17" x14ac:dyDescent="0.3">
      <c r="C26" s="28"/>
      <c r="D26" s="28"/>
      <c r="E26" s="28"/>
      <c r="F26" s="152"/>
      <c r="G26" s="28"/>
      <c r="H26" s="155"/>
      <c r="I26" s="157"/>
      <c r="J26" s="157"/>
      <c r="K26" s="159"/>
      <c r="L26" s="159"/>
      <c r="M26" s="161" t="str">
        <f t="shared" si="0"/>
        <v/>
      </c>
      <c r="N26" s="163" t="str">
        <f t="shared" si="1"/>
        <v/>
      </c>
      <c r="O26" s="146"/>
      <c r="P26" s="146"/>
      <c r="Q26" s="146"/>
    </row>
    <row r="27" spans="3:17" x14ac:dyDescent="0.3">
      <c r="C27" s="28"/>
      <c r="D27" s="28"/>
      <c r="E27" s="28"/>
      <c r="F27" s="152"/>
      <c r="G27" s="28"/>
      <c r="H27" s="155"/>
      <c r="I27" s="157"/>
      <c r="J27" s="157"/>
      <c r="K27" s="159"/>
      <c r="L27" s="159"/>
      <c r="M27" s="161" t="str">
        <f t="shared" si="0"/>
        <v/>
      </c>
      <c r="N27" s="163" t="str">
        <f t="shared" si="1"/>
        <v/>
      </c>
      <c r="O27" s="146"/>
      <c r="P27" s="146"/>
      <c r="Q27" s="146"/>
    </row>
    <row r="28" spans="3:17" x14ac:dyDescent="0.3">
      <c r="C28" s="28"/>
      <c r="D28" s="28"/>
      <c r="E28" s="28"/>
      <c r="F28" s="152"/>
      <c r="G28" s="28"/>
      <c r="H28" s="155"/>
      <c r="I28" s="157"/>
      <c r="J28" s="157"/>
      <c r="K28" s="159"/>
      <c r="L28" s="159"/>
      <c r="M28" s="161" t="str">
        <f t="shared" si="0"/>
        <v/>
      </c>
      <c r="N28" s="163" t="str">
        <f t="shared" si="1"/>
        <v/>
      </c>
      <c r="O28" s="146"/>
      <c r="P28" s="146"/>
      <c r="Q28" s="146"/>
    </row>
    <row r="29" spans="3:17" x14ac:dyDescent="0.3">
      <c r="C29" s="28"/>
      <c r="D29" s="28"/>
      <c r="E29" s="28"/>
      <c r="F29" s="152"/>
      <c r="G29" s="28"/>
      <c r="H29" s="155"/>
      <c r="I29" s="157"/>
      <c r="J29" s="157"/>
      <c r="K29" s="159"/>
      <c r="L29" s="159"/>
      <c r="M29" s="161" t="str">
        <f t="shared" si="0"/>
        <v/>
      </c>
      <c r="N29" s="163" t="str">
        <f t="shared" si="1"/>
        <v/>
      </c>
      <c r="O29" s="146"/>
      <c r="P29" s="146"/>
      <c r="Q29" s="146"/>
    </row>
    <row r="30" spans="3:17" x14ac:dyDescent="0.3">
      <c r="C30" s="28"/>
      <c r="D30" s="28"/>
      <c r="E30" s="28"/>
      <c r="F30" s="152"/>
      <c r="G30" s="28"/>
      <c r="H30" s="155"/>
      <c r="I30" s="157"/>
      <c r="J30" s="157"/>
      <c r="K30" s="159"/>
      <c r="L30" s="159"/>
      <c r="M30" s="161" t="str">
        <f t="shared" si="0"/>
        <v/>
      </c>
      <c r="N30" s="163" t="str">
        <f t="shared" si="1"/>
        <v/>
      </c>
      <c r="O30" s="146"/>
      <c r="P30" s="146"/>
      <c r="Q30" s="146"/>
    </row>
    <row r="31" spans="3:17" x14ac:dyDescent="0.3">
      <c r="C31" s="28"/>
      <c r="D31" s="28"/>
      <c r="E31" s="28"/>
      <c r="F31" s="152"/>
      <c r="G31" s="28"/>
      <c r="H31" s="155"/>
      <c r="I31" s="157"/>
      <c r="J31" s="157"/>
      <c r="K31" s="159"/>
      <c r="L31" s="159"/>
      <c r="M31" s="161" t="str">
        <f t="shared" si="0"/>
        <v/>
      </c>
      <c r="N31" s="163" t="str">
        <f t="shared" si="1"/>
        <v/>
      </c>
      <c r="O31" s="146"/>
      <c r="P31" s="146"/>
      <c r="Q31" s="146"/>
    </row>
    <row r="32" spans="3:17" x14ac:dyDescent="0.3">
      <c r="C32" s="28"/>
      <c r="D32" s="28"/>
      <c r="E32" s="28"/>
      <c r="F32" s="152"/>
      <c r="G32" s="28"/>
      <c r="H32" s="155"/>
      <c r="I32" s="157"/>
      <c r="J32" s="157"/>
      <c r="K32" s="159"/>
      <c r="L32" s="159"/>
      <c r="M32" s="161" t="str">
        <f t="shared" si="0"/>
        <v/>
      </c>
      <c r="N32" s="163" t="str">
        <f t="shared" si="1"/>
        <v/>
      </c>
      <c r="O32" s="146"/>
      <c r="P32" s="146"/>
      <c r="Q32" s="146"/>
    </row>
    <row r="33" spans="3:17" x14ac:dyDescent="0.3">
      <c r="C33" s="28"/>
      <c r="D33" s="28"/>
      <c r="E33" s="28"/>
      <c r="F33" s="152"/>
      <c r="G33" s="28"/>
      <c r="H33" s="155"/>
      <c r="I33" s="157"/>
      <c r="J33" s="157"/>
      <c r="K33" s="159"/>
      <c r="L33" s="159"/>
      <c r="M33" s="161" t="str">
        <f t="shared" si="0"/>
        <v/>
      </c>
      <c r="N33" s="163" t="str">
        <f t="shared" si="1"/>
        <v/>
      </c>
      <c r="O33" s="146"/>
      <c r="P33" s="146"/>
      <c r="Q33" s="146"/>
    </row>
    <row r="34" spans="3:17" x14ac:dyDescent="0.3">
      <c r="C34" s="28"/>
      <c r="D34" s="28"/>
      <c r="E34" s="28"/>
      <c r="F34" s="152"/>
      <c r="G34" s="28"/>
      <c r="H34" s="155"/>
      <c r="I34" s="157"/>
      <c r="J34" s="157"/>
      <c r="K34" s="159"/>
      <c r="L34" s="159"/>
      <c r="M34" s="161" t="str">
        <f t="shared" si="0"/>
        <v/>
      </c>
      <c r="N34" s="163" t="str">
        <f t="shared" si="1"/>
        <v/>
      </c>
      <c r="O34" s="146"/>
      <c r="P34" s="146"/>
      <c r="Q34" s="146"/>
    </row>
    <row r="35" spans="3:17" x14ac:dyDescent="0.3">
      <c r="C35" s="28"/>
      <c r="D35" s="28"/>
      <c r="E35" s="28"/>
      <c r="F35" s="152"/>
      <c r="G35" s="28"/>
      <c r="H35" s="155"/>
      <c r="I35" s="157"/>
      <c r="J35" s="157"/>
      <c r="K35" s="159"/>
      <c r="L35" s="159"/>
      <c r="M35" s="161" t="str">
        <f t="shared" si="0"/>
        <v/>
      </c>
      <c r="N35" s="163" t="str">
        <f t="shared" si="1"/>
        <v/>
      </c>
      <c r="O35" s="146"/>
      <c r="P35" s="146"/>
      <c r="Q35" s="146"/>
    </row>
    <row r="36" spans="3:17" x14ac:dyDescent="0.3">
      <c r="C36" s="28"/>
      <c r="D36" s="28"/>
      <c r="E36" s="28"/>
      <c r="F36" s="152"/>
      <c r="G36" s="28"/>
      <c r="H36" s="155"/>
      <c r="I36" s="157"/>
      <c r="J36" s="157"/>
      <c r="K36" s="159"/>
      <c r="L36" s="159"/>
      <c r="M36" s="161" t="str">
        <f t="shared" si="0"/>
        <v/>
      </c>
      <c r="N36" s="163" t="str">
        <f t="shared" si="1"/>
        <v/>
      </c>
      <c r="O36" s="146"/>
      <c r="P36" s="146"/>
      <c r="Q36" s="146"/>
    </row>
    <row r="37" spans="3:17" x14ac:dyDescent="0.3">
      <c r="C37" s="28"/>
      <c r="D37" s="28"/>
      <c r="E37" s="28"/>
      <c r="F37" s="152"/>
      <c r="G37" s="28"/>
      <c r="H37" s="155"/>
      <c r="I37" s="157"/>
      <c r="J37" s="157"/>
      <c r="K37" s="159"/>
      <c r="L37" s="159"/>
      <c r="M37" s="161" t="str">
        <f t="shared" si="0"/>
        <v/>
      </c>
      <c r="N37" s="163" t="str">
        <f t="shared" si="1"/>
        <v/>
      </c>
      <c r="O37" s="146"/>
      <c r="P37" s="146"/>
      <c r="Q37" s="146"/>
    </row>
    <row r="38" spans="3:17" x14ac:dyDescent="0.3">
      <c r="C38" s="28"/>
      <c r="D38" s="28"/>
      <c r="E38" s="28"/>
      <c r="F38" s="152"/>
      <c r="G38" s="28"/>
      <c r="H38" s="155"/>
      <c r="I38" s="157"/>
      <c r="J38" s="157"/>
      <c r="K38" s="159"/>
      <c r="L38" s="159"/>
      <c r="M38" s="161" t="str">
        <f t="shared" si="0"/>
        <v/>
      </c>
      <c r="N38" s="163" t="str">
        <f t="shared" si="1"/>
        <v/>
      </c>
      <c r="O38" s="146"/>
      <c r="P38" s="146"/>
      <c r="Q38" s="146"/>
    </row>
    <row r="39" spans="3:17" x14ac:dyDescent="0.3">
      <c r="C39" s="28"/>
      <c r="D39" s="28"/>
      <c r="E39" s="28"/>
      <c r="F39" s="152"/>
      <c r="G39" s="28"/>
      <c r="H39" s="155"/>
      <c r="I39" s="157"/>
      <c r="J39" s="157"/>
      <c r="K39" s="159"/>
      <c r="L39" s="159"/>
      <c r="M39" s="161" t="str">
        <f t="shared" si="0"/>
        <v/>
      </c>
      <c r="N39" s="163" t="str">
        <f t="shared" si="1"/>
        <v/>
      </c>
      <c r="O39" s="146"/>
      <c r="P39" s="146"/>
      <c r="Q39" s="146"/>
    </row>
    <row r="40" spans="3:17" x14ac:dyDescent="0.3">
      <c r="C40" s="28"/>
      <c r="D40" s="28"/>
      <c r="E40" s="28"/>
      <c r="F40" s="152"/>
      <c r="G40" s="28"/>
      <c r="H40" s="155"/>
      <c r="I40" s="157"/>
      <c r="J40" s="157"/>
      <c r="K40" s="159"/>
      <c r="L40" s="159"/>
      <c r="M40" s="161" t="str">
        <f t="shared" si="0"/>
        <v/>
      </c>
      <c r="N40" s="163" t="str">
        <f t="shared" si="1"/>
        <v/>
      </c>
      <c r="O40" s="146"/>
      <c r="P40" s="146"/>
      <c r="Q40" s="146"/>
    </row>
    <row r="41" spans="3:17" x14ac:dyDescent="0.3">
      <c r="C41" s="28"/>
      <c r="D41" s="28"/>
      <c r="E41" s="28"/>
      <c r="F41" s="152"/>
      <c r="G41" s="28"/>
      <c r="H41" s="155"/>
      <c r="I41" s="157"/>
      <c r="J41" s="157"/>
      <c r="K41" s="159"/>
      <c r="L41" s="159"/>
      <c r="M41" s="161" t="str">
        <f t="shared" si="0"/>
        <v/>
      </c>
      <c r="N41" s="163" t="str">
        <f t="shared" si="1"/>
        <v/>
      </c>
      <c r="O41" s="146"/>
      <c r="P41" s="146"/>
      <c r="Q41" s="146"/>
    </row>
    <row r="42" spans="3:17" x14ac:dyDescent="0.3">
      <c r="C42" s="28"/>
      <c r="D42" s="28"/>
      <c r="E42" s="28"/>
      <c r="F42" s="152"/>
      <c r="G42" s="28"/>
      <c r="H42" s="155"/>
      <c r="I42" s="157"/>
      <c r="J42" s="157"/>
      <c r="K42" s="159"/>
      <c r="L42" s="159"/>
      <c r="M42" s="161" t="str">
        <f t="shared" si="0"/>
        <v/>
      </c>
      <c r="N42" s="163" t="str">
        <f t="shared" si="1"/>
        <v/>
      </c>
      <c r="O42" s="146"/>
      <c r="P42" s="146"/>
      <c r="Q42" s="146"/>
    </row>
    <row r="43" spans="3:17" x14ac:dyDescent="0.3">
      <c r="C43" s="28"/>
      <c r="D43" s="28"/>
      <c r="E43" s="28"/>
      <c r="F43" s="152"/>
      <c r="G43" s="28"/>
      <c r="H43" s="155"/>
      <c r="I43" s="157"/>
      <c r="J43" s="157"/>
      <c r="K43" s="159"/>
      <c r="L43" s="159"/>
      <c r="M43" s="161" t="str">
        <f t="shared" si="0"/>
        <v/>
      </c>
      <c r="N43" s="163" t="str">
        <f t="shared" si="1"/>
        <v/>
      </c>
      <c r="O43" s="146"/>
      <c r="P43" s="146"/>
      <c r="Q43" s="146"/>
    </row>
    <row r="44" spans="3:17" x14ac:dyDescent="0.3">
      <c r="C44" s="28"/>
      <c r="D44" s="28"/>
      <c r="E44" s="28"/>
      <c r="F44" s="152"/>
      <c r="G44" s="28"/>
      <c r="H44" s="155"/>
      <c r="I44" s="157"/>
      <c r="J44" s="157"/>
      <c r="K44" s="159"/>
      <c r="L44" s="159"/>
      <c r="M44" s="161" t="str">
        <f t="shared" si="0"/>
        <v/>
      </c>
      <c r="N44" s="163" t="str">
        <f t="shared" si="1"/>
        <v/>
      </c>
      <c r="O44" s="146"/>
      <c r="P44" s="146"/>
      <c r="Q44" s="146"/>
    </row>
    <row r="45" spans="3:17" x14ac:dyDescent="0.3">
      <c r="C45" s="28"/>
      <c r="D45" s="28"/>
      <c r="E45" s="28"/>
      <c r="F45" s="152"/>
      <c r="G45" s="28"/>
      <c r="H45" s="155"/>
      <c r="I45" s="157"/>
      <c r="J45" s="157"/>
      <c r="K45" s="159"/>
      <c r="L45" s="159"/>
      <c r="M45" s="161" t="str">
        <f t="shared" si="0"/>
        <v/>
      </c>
      <c r="N45" s="163" t="str">
        <f t="shared" si="1"/>
        <v/>
      </c>
      <c r="O45" s="146"/>
      <c r="P45" s="146"/>
      <c r="Q45" s="146"/>
    </row>
    <row r="46" spans="3:17" x14ac:dyDescent="0.3">
      <c r="C46" s="28"/>
      <c r="D46" s="28"/>
      <c r="E46" s="28"/>
      <c r="F46" s="152"/>
      <c r="G46" s="28"/>
      <c r="H46" s="155"/>
      <c r="I46" s="157"/>
      <c r="J46" s="157"/>
      <c r="K46" s="159"/>
      <c r="L46" s="159"/>
      <c r="M46" s="161" t="str">
        <f t="shared" si="0"/>
        <v/>
      </c>
      <c r="N46" s="163" t="str">
        <f t="shared" si="1"/>
        <v/>
      </c>
      <c r="O46" s="146"/>
      <c r="P46" s="146"/>
      <c r="Q46" s="146"/>
    </row>
    <row r="47" spans="3:17" x14ac:dyDescent="0.3">
      <c r="C47" s="28"/>
      <c r="D47" s="28"/>
      <c r="E47" s="28"/>
      <c r="F47" s="152"/>
      <c r="G47" s="28"/>
      <c r="H47" s="155"/>
      <c r="I47" s="157"/>
      <c r="J47" s="157"/>
      <c r="K47" s="159"/>
      <c r="L47" s="159"/>
      <c r="M47" s="161" t="str">
        <f t="shared" si="0"/>
        <v/>
      </c>
      <c r="N47" s="163" t="str">
        <f t="shared" si="1"/>
        <v/>
      </c>
      <c r="O47" s="146"/>
      <c r="P47" s="146"/>
      <c r="Q47" s="146"/>
    </row>
    <row r="48" spans="3:17" x14ac:dyDescent="0.3">
      <c r="C48" s="28"/>
      <c r="D48" s="28"/>
      <c r="E48" s="28"/>
      <c r="F48" s="152"/>
      <c r="G48" s="28"/>
      <c r="H48" s="155"/>
      <c r="I48" s="157"/>
      <c r="J48" s="157"/>
      <c r="K48" s="159"/>
      <c r="L48" s="159"/>
      <c r="M48" s="161" t="str">
        <f t="shared" si="0"/>
        <v/>
      </c>
      <c r="N48" s="163" t="str">
        <f t="shared" si="1"/>
        <v/>
      </c>
      <c r="O48" s="146"/>
      <c r="P48" s="146"/>
      <c r="Q48" s="146"/>
    </row>
    <row r="49" spans="3:17" x14ac:dyDescent="0.3">
      <c r="C49" s="28"/>
      <c r="D49" s="28"/>
      <c r="E49" s="28"/>
      <c r="F49" s="152"/>
      <c r="G49" s="28"/>
      <c r="H49" s="155"/>
      <c r="I49" s="157"/>
      <c r="J49" s="157"/>
      <c r="K49" s="159"/>
      <c r="L49" s="159"/>
      <c r="M49" s="161" t="str">
        <f t="shared" si="0"/>
        <v/>
      </c>
      <c r="N49" s="163" t="str">
        <f t="shared" si="1"/>
        <v/>
      </c>
      <c r="O49" s="146"/>
      <c r="P49" s="146"/>
      <c r="Q49" s="146"/>
    </row>
    <row r="50" spans="3:17" x14ac:dyDescent="0.3">
      <c r="C50" s="28"/>
      <c r="D50" s="28"/>
      <c r="E50" s="28"/>
      <c r="F50" s="152"/>
      <c r="G50" s="28"/>
      <c r="H50" s="155"/>
      <c r="I50" s="157"/>
      <c r="J50" s="157"/>
      <c r="K50" s="159"/>
      <c r="L50" s="159"/>
      <c r="M50" s="161" t="str">
        <f t="shared" si="0"/>
        <v/>
      </c>
      <c r="N50" s="163" t="str">
        <f t="shared" si="1"/>
        <v/>
      </c>
      <c r="O50" s="146"/>
      <c r="P50" s="146"/>
      <c r="Q50" s="146"/>
    </row>
    <row r="51" spans="3:17" x14ac:dyDescent="0.3">
      <c r="C51" s="28"/>
      <c r="D51" s="28"/>
      <c r="E51" s="28"/>
      <c r="F51" s="152"/>
      <c r="G51" s="28"/>
      <c r="H51" s="155"/>
      <c r="I51" s="157"/>
      <c r="J51" s="157"/>
      <c r="K51" s="159"/>
      <c r="L51" s="159"/>
      <c r="M51" s="161" t="str">
        <f t="shared" si="0"/>
        <v/>
      </c>
      <c r="N51" s="163" t="str">
        <f t="shared" si="1"/>
        <v/>
      </c>
      <c r="O51" s="146"/>
      <c r="P51" s="146"/>
      <c r="Q51" s="146"/>
    </row>
    <row r="52" spans="3:17" x14ac:dyDescent="0.3">
      <c r="C52" s="28"/>
      <c r="D52" s="28"/>
      <c r="E52" s="28"/>
      <c r="F52" s="152"/>
      <c r="G52" s="28"/>
      <c r="H52" s="155"/>
      <c r="I52" s="157"/>
      <c r="J52" s="157"/>
      <c r="K52" s="159"/>
      <c r="L52" s="159"/>
      <c r="M52" s="161" t="str">
        <f t="shared" si="0"/>
        <v/>
      </c>
      <c r="N52" s="163" t="str">
        <f t="shared" si="1"/>
        <v/>
      </c>
      <c r="O52" s="146"/>
      <c r="P52" s="146"/>
      <c r="Q52" s="146"/>
    </row>
    <row r="53" spans="3:17" x14ac:dyDescent="0.3">
      <c r="C53" s="28"/>
      <c r="D53" s="28"/>
      <c r="E53" s="28"/>
      <c r="F53" s="152"/>
      <c r="G53" s="28"/>
      <c r="H53" s="155"/>
      <c r="I53" s="157"/>
      <c r="J53" s="157"/>
      <c r="K53" s="159"/>
      <c r="L53" s="159"/>
      <c r="M53" s="161" t="str">
        <f t="shared" si="0"/>
        <v/>
      </c>
      <c r="N53" s="163" t="str">
        <f t="shared" si="1"/>
        <v/>
      </c>
      <c r="O53" s="146"/>
      <c r="P53" s="146"/>
      <c r="Q53" s="146"/>
    </row>
    <row r="54" spans="3:17" x14ac:dyDescent="0.3">
      <c r="C54" s="28"/>
      <c r="D54" s="28"/>
      <c r="E54" s="28"/>
      <c r="F54" s="152"/>
      <c r="G54" s="28"/>
      <c r="H54" s="155"/>
      <c r="I54" s="157"/>
      <c r="J54" s="157"/>
      <c r="K54" s="159"/>
      <c r="L54" s="159"/>
      <c r="M54" s="161" t="str">
        <f t="shared" si="0"/>
        <v/>
      </c>
      <c r="N54" s="163" t="str">
        <f t="shared" si="1"/>
        <v/>
      </c>
      <c r="O54" s="146"/>
      <c r="P54" s="146"/>
      <c r="Q54" s="146"/>
    </row>
    <row r="55" spans="3:17" x14ac:dyDescent="0.3">
      <c r="C55" s="28"/>
      <c r="D55" s="28"/>
      <c r="E55" s="28"/>
      <c r="F55" s="152"/>
      <c r="G55" s="28"/>
      <c r="H55" s="155"/>
      <c r="I55" s="157"/>
      <c r="J55" s="157"/>
      <c r="K55" s="159"/>
      <c r="L55" s="159"/>
      <c r="M55" s="161" t="str">
        <f t="shared" si="0"/>
        <v/>
      </c>
      <c r="N55" s="163" t="str">
        <f t="shared" si="1"/>
        <v/>
      </c>
      <c r="O55" s="146"/>
      <c r="P55" s="146"/>
      <c r="Q55" s="146"/>
    </row>
    <row r="56" spans="3:17" x14ac:dyDescent="0.3">
      <c r="C56" s="28"/>
      <c r="D56" s="28"/>
      <c r="E56" s="28"/>
      <c r="F56" s="152"/>
      <c r="G56" s="28"/>
      <c r="H56" s="155"/>
      <c r="I56" s="157"/>
      <c r="J56" s="157"/>
      <c r="K56" s="159"/>
      <c r="L56" s="159"/>
      <c r="M56" s="161" t="str">
        <f t="shared" si="0"/>
        <v/>
      </c>
      <c r="N56" s="163" t="str">
        <f t="shared" si="1"/>
        <v/>
      </c>
      <c r="O56" s="146"/>
      <c r="P56" s="146"/>
      <c r="Q56" s="146"/>
    </row>
    <row r="57" spans="3:17" x14ac:dyDescent="0.3">
      <c r="C57" s="28"/>
      <c r="D57" s="28"/>
      <c r="E57" s="28"/>
      <c r="F57" s="152"/>
      <c r="G57" s="28"/>
      <c r="H57" s="155"/>
      <c r="I57" s="157"/>
      <c r="J57" s="157"/>
      <c r="K57" s="159"/>
      <c r="L57" s="159"/>
      <c r="M57" s="161" t="str">
        <f t="shared" si="0"/>
        <v/>
      </c>
      <c r="N57" s="163" t="str">
        <f t="shared" si="1"/>
        <v/>
      </c>
      <c r="O57" s="146"/>
      <c r="P57" s="146"/>
      <c r="Q57" s="146"/>
    </row>
    <row r="58" spans="3:17" x14ac:dyDescent="0.3">
      <c r="C58" s="28"/>
      <c r="D58" s="28"/>
      <c r="E58" s="28"/>
      <c r="F58" s="152"/>
      <c r="G58" s="28"/>
      <c r="H58" s="155"/>
      <c r="I58" s="157"/>
      <c r="J58" s="157"/>
      <c r="K58" s="159"/>
      <c r="L58" s="159"/>
      <c r="M58" s="161" t="str">
        <f t="shared" si="0"/>
        <v/>
      </c>
      <c r="N58" s="163" t="str">
        <f t="shared" si="1"/>
        <v/>
      </c>
      <c r="O58" s="146"/>
      <c r="P58" s="146"/>
      <c r="Q58" s="146"/>
    </row>
    <row r="59" spans="3:17" x14ac:dyDescent="0.3">
      <c r="C59" s="28"/>
      <c r="D59" s="28"/>
      <c r="E59" s="28"/>
      <c r="F59" s="152"/>
      <c r="G59" s="28"/>
      <c r="H59" s="155"/>
      <c r="I59" s="157"/>
      <c r="J59" s="157"/>
      <c r="K59" s="159"/>
      <c r="L59" s="159"/>
      <c r="M59" s="161" t="str">
        <f t="shared" si="0"/>
        <v/>
      </c>
      <c r="N59" s="163" t="str">
        <f t="shared" si="1"/>
        <v/>
      </c>
      <c r="O59" s="146"/>
      <c r="P59" s="146"/>
      <c r="Q59" s="146"/>
    </row>
    <row r="60" spans="3:17" x14ac:dyDescent="0.3">
      <c r="C60" s="28"/>
      <c r="D60" s="28"/>
      <c r="E60" s="28"/>
      <c r="F60" s="152"/>
      <c r="G60" s="28"/>
      <c r="H60" s="155"/>
      <c r="I60" s="157"/>
      <c r="J60" s="157"/>
      <c r="K60" s="159"/>
      <c r="L60" s="159"/>
      <c r="M60" s="161" t="str">
        <f t="shared" si="0"/>
        <v/>
      </c>
      <c r="N60" s="163" t="str">
        <f t="shared" si="1"/>
        <v/>
      </c>
      <c r="O60" s="146"/>
      <c r="P60" s="146"/>
      <c r="Q60" s="146"/>
    </row>
    <row r="61" spans="3:17" x14ac:dyDescent="0.3">
      <c r="C61" s="28"/>
      <c r="D61" s="28"/>
      <c r="E61" s="28"/>
      <c r="F61" s="152"/>
      <c r="G61" s="28"/>
      <c r="H61" s="155"/>
      <c r="I61" s="157"/>
      <c r="J61" s="157"/>
      <c r="K61" s="159"/>
      <c r="L61" s="159"/>
      <c r="M61" s="161" t="str">
        <f t="shared" si="0"/>
        <v/>
      </c>
      <c r="N61" s="163" t="str">
        <f t="shared" si="1"/>
        <v/>
      </c>
      <c r="O61" s="146"/>
      <c r="P61" s="146"/>
      <c r="Q61" s="146"/>
    </row>
    <row r="62" spans="3:17" x14ac:dyDescent="0.3">
      <c r="C62" s="28"/>
      <c r="D62" s="28"/>
      <c r="E62" s="28"/>
      <c r="F62" s="152"/>
      <c r="G62" s="28"/>
      <c r="H62" s="155"/>
      <c r="I62" s="157"/>
      <c r="J62" s="157"/>
      <c r="K62" s="159"/>
      <c r="L62" s="159"/>
      <c r="M62" s="161" t="str">
        <f t="shared" si="0"/>
        <v/>
      </c>
      <c r="N62" s="163" t="str">
        <f t="shared" si="1"/>
        <v/>
      </c>
      <c r="O62" s="146"/>
      <c r="P62" s="146"/>
      <c r="Q62" s="146"/>
    </row>
    <row r="63" spans="3:17" x14ac:dyDescent="0.3">
      <c r="C63" s="28"/>
      <c r="D63" s="28"/>
      <c r="E63" s="28"/>
      <c r="F63" s="152"/>
      <c r="G63" s="28"/>
      <c r="H63" s="155"/>
      <c r="I63" s="157"/>
      <c r="J63" s="157"/>
      <c r="K63" s="159"/>
      <c r="L63" s="159"/>
      <c r="M63" s="161" t="str">
        <f t="shared" si="0"/>
        <v/>
      </c>
      <c r="N63" s="163" t="str">
        <f t="shared" si="1"/>
        <v/>
      </c>
      <c r="O63" s="146"/>
      <c r="P63" s="146"/>
      <c r="Q63" s="146"/>
    </row>
    <row r="64" spans="3:17" x14ac:dyDescent="0.3">
      <c r="C64" s="28"/>
      <c r="D64" s="28"/>
      <c r="E64" s="28"/>
      <c r="F64" s="152"/>
      <c r="G64" s="28"/>
      <c r="H64" s="155"/>
      <c r="I64" s="157"/>
      <c r="J64" s="157"/>
      <c r="K64" s="159"/>
      <c r="L64" s="159"/>
      <c r="M64" s="161" t="str">
        <f t="shared" si="0"/>
        <v/>
      </c>
      <c r="N64" s="163" t="str">
        <f t="shared" si="1"/>
        <v/>
      </c>
      <c r="O64" s="146"/>
      <c r="P64" s="146"/>
      <c r="Q64" s="146"/>
    </row>
    <row r="65" spans="3:17" x14ac:dyDescent="0.3">
      <c r="C65" s="28"/>
      <c r="D65" s="28"/>
      <c r="E65" s="28"/>
      <c r="F65" s="152"/>
      <c r="G65" s="28"/>
      <c r="H65" s="155"/>
      <c r="I65" s="157"/>
      <c r="J65" s="157"/>
      <c r="K65" s="159"/>
      <c r="L65" s="159"/>
      <c r="M65" s="161" t="str">
        <f t="shared" si="0"/>
        <v/>
      </c>
      <c r="N65" s="163" t="str">
        <f t="shared" si="1"/>
        <v/>
      </c>
      <c r="O65" s="146"/>
      <c r="P65" s="146"/>
      <c r="Q65" s="146"/>
    </row>
    <row r="66" spans="3:17" x14ac:dyDescent="0.3">
      <c r="C66" s="28"/>
      <c r="D66" s="28"/>
      <c r="E66" s="28"/>
      <c r="F66" s="152"/>
      <c r="G66" s="28"/>
      <c r="H66" s="155"/>
      <c r="I66" s="157"/>
      <c r="J66" s="157"/>
      <c r="K66" s="159"/>
      <c r="L66" s="159"/>
      <c r="M66" s="161" t="str">
        <f t="shared" si="0"/>
        <v/>
      </c>
      <c r="N66" s="163" t="str">
        <f t="shared" si="1"/>
        <v/>
      </c>
      <c r="O66" s="146"/>
      <c r="P66" s="146"/>
      <c r="Q66" s="146"/>
    </row>
    <row r="67" spans="3:17" x14ac:dyDescent="0.3">
      <c r="C67" s="28"/>
      <c r="D67" s="28"/>
      <c r="E67" s="28"/>
      <c r="F67" s="152"/>
      <c r="G67" s="28"/>
      <c r="H67" s="155"/>
      <c r="I67" s="157"/>
      <c r="J67" s="157"/>
      <c r="K67" s="159"/>
      <c r="L67" s="159"/>
      <c r="M67" s="161" t="str">
        <f t="shared" ref="M67:M130" si="2">IF(OR(K67="",L67=""),"",L67-K67)</f>
        <v/>
      </c>
      <c r="N67" s="163" t="str">
        <f t="shared" ref="N67:N130" si="3">IF(OR(K67="",L67=""),"",IF(AND(H67="STANDARD",I67="NO",M67&lt;31),"YES",IF(AND(H67="STANDARD",I67="YES",M67&lt;45),"YES",IF(AND(H67="EXPEDITED",I67="NO",M67&lt;=3),"YES",IF(AND(H67="EXPEDITED",I67="YES",M67&lt;18),"YES","NO")))))</f>
        <v/>
      </c>
      <c r="O67" s="146"/>
      <c r="P67" s="146"/>
      <c r="Q67" s="146"/>
    </row>
    <row r="68" spans="3:17" x14ac:dyDescent="0.3">
      <c r="C68" s="28"/>
      <c r="D68" s="28"/>
      <c r="E68" s="28"/>
      <c r="F68" s="152"/>
      <c r="G68" s="28"/>
      <c r="H68" s="155"/>
      <c r="I68" s="157"/>
      <c r="J68" s="157"/>
      <c r="K68" s="159"/>
      <c r="L68" s="159"/>
      <c r="M68" s="161" t="str">
        <f t="shared" si="2"/>
        <v/>
      </c>
      <c r="N68" s="163" t="str">
        <f t="shared" si="3"/>
        <v/>
      </c>
      <c r="O68" s="146"/>
      <c r="P68" s="146"/>
      <c r="Q68" s="146"/>
    </row>
    <row r="69" spans="3:17" x14ac:dyDescent="0.3">
      <c r="C69" s="28"/>
      <c r="D69" s="28"/>
      <c r="E69" s="28"/>
      <c r="F69" s="152"/>
      <c r="G69" s="28"/>
      <c r="H69" s="155"/>
      <c r="I69" s="157"/>
      <c r="J69" s="157"/>
      <c r="K69" s="159"/>
      <c r="L69" s="159"/>
      <c r="M69" s="161" t="str">
        <f t="shared" si="2"/>
        <v/>
      </c>
      <c r="N69" s="163" t="str">
        <f t="shared" si="3"/>
        <v/>
      </c>
      <c r="O69" s="146"/>
      <c r="P69" s="146"/>
      <c r="Q69" s="146"/>
    </row>
    <row r="70" spans="3:17" x14ac:dyDescent="0.3">
      <c r="C70" s="28"/>
      <c r="D70" s="28"/>
      <c r="E70" s="28"/>
      <c r="F70" s="152"/>
      <c r="G70" s="28"/>
      <c r="H70" s="155"/>
      <c r="I70" s="157"/>
      <c r="J70" s="157"/>
      <c r="K70" s="159"/>
      <c r="L70" s="159"/>
      <c r="M70" s="161" t="str">
        <f t="shared" si="2"/>
        <v/>
      </c>
      <c r="N70" s="163" t="str">
        <f t="shared" si="3"/>
        <v/>
      </c>
      <c r="O70" s="146"/>
      <c r="P70" s="146"/>
      <c r="Q70" s="146"/>
    </row>
    <row r="71" spans="3:17" x14ac:dyDescent="0.3">
      <c r="C71" s="28"/>
      <c r="D71" s="28"/>
      <c r="E71" s="28"/>
      <c r="F71" s="152"/>
      <c r="G71" s="28"/>
      <c r="H71" s="155"/>
      <c r="I71" s="157"/>
      <c r="J71" s="157"/>
      <c r="K71" s="159"/>
      <c r="L71" s="159"/>
      <c r="M71" s="161" t="str">
        <f t="shared" si="2"/>
        <v/>
      </c>
      <c r="N71" s="163" t="str">
        <f t="shared" si="3"/>
        <v/>
      </c>
      <c r="O71" s="146"/>
      <c r="P71" s="146"/>
      <c r="Q71" s="146"/>
    </row>
    <row r="72" spans="3:17" x14ac:dyDescent="0.3">
      <c r="C72" s="28"/>
      <c r="D72" s="28"/>
      <c r="E72" s="28"/>
      <c r="F72" s="152"/>
      <c r="G72" s="28"/>
      <c r="H72" s="155"/>
      <c r="I72" s="157"/>
      <c r="J72" s="157"/>
      <c r="K72" s="159"/>
      <c r="L72" s="159"/>
      <c r="M72" s="161" t="str">
        <f t="shared" si="2"/>
        <v/>
      </c>
      <c r="N72" s="163" t="str">
        <f t="shared" si="3"/>
        <v/>
      </c>
      <c r="O72" s="146"/>
      <c r="P72" s="146"/>
      <c r="Q72" s="146"/>
    </row>
    <row r="73" spans="3:17" x14ac:dyDescent="0.3">
      <c r="C73" s="28"/>
      <c r="D73" s="28"/>
      <c r="E73" s="28"/>
      <c r="F73" s="152"/>
      <c r="G73" s="28"/>
      <c r="H73" s="155"/>
      <c r="I73" s="157"/>
      <c r="J73" s="157"/>
      <c r="K73" s="159"/>
      <c r="L73" s="159"/>
      <c r="M73" s="161" t="str">
        <f t="shared" si="2"/>
        <v/>
      </c>
      <c r="N73" s="163" t="str">
        <f t="shared" si="3"/>
        <v/>
      </c>
      <c r="O73" s="146"/>
      <c r="P73" s="146"/>
      <c r="Q73" s="146"/>
    </row>
    <row r="74" spans="3:17" x14ac:dyDescent="0.3">
      <c r="C74" s="28"/>
      <c r="D74" s="28"/>
      <c r="E74" s="28"/>
      <c r="F74" s="152"/>
      <c r="G74" s="28"/>
      <c r="H74" s="155"/>
      <c r="I74" s="157"/>
      <c r="J74" s="157"/>
      <c r="K74" s="159"/>
      <c r="L74" s="159"/>
      <c r="M74" s="161" t="str">
        <f t="shared" si="2"/>
        <v/>
      </c>
      <c r="N74" s="163" t="str">
        <f t="shared" si="3"/>
        <v/>
      </c>
      <c r="O74" s="146"/>
      <c r="P74" s="146"/>
      <c r="Q74" s="146"/>
    </row>
    <row r="75" spans="3:17" x14ac:dyDescent="0.3">
      <c r="C75" s="28"/>
      <c r="D75" s="28"/>
      <c r="E75" s="28"/>
      <c r="F75" s="152"/>
      <c r="G75" s="28"/>
      <c r="H75" s="155"/>
      <c r="I75" s="157"/>
      <c r="J75" s="157"/>
      <c r="K75" s="159"/>
      <c r="L75" s="159"/>
      <c r="M75" s="161" t="str">
        <f t="shared" si="2"/>
        <v/>
      </c>
      <c r="N75" s="163" t="str">
        <f t="shared" si="3"/>
        <v/>
      </c>
      <c r="O75" s="146"/>
      <c r="P75" s="146"/>
      <c r="Q75" s="146"/>
    </row>
    <row r="76" spans="3:17" x14ac:dyDescent="0.3">
      <c r="C76" s="28"/>
      <c r="D76" s="28"/>
      <c r="E76" s="28"/>
      <c r="F76" s="152"/>
      <c r="G76" s="28"/>
      <c r="H76" s="155"/>
      <c r="I76" s="157"/>
      <c r="J76" s="157"/>
      <c r="K76" s="159"/>
      <c r="L76" s="159"/>
      <c r="M76" s="161" t="str">
        <f t="shared" si="2"/>
        <v/>
      </c>
      <c r="N76" s="163" t="str">
        <f t="shared" si="3"/>
        <v/>
      </c>
      <c r="O76" s="146"/>
      <c r="P76" s="146"/>
      <c r="Q76" s="146"/>
    </row>
    <row r="77" spans="3:17" x14ac:dyDescent="0.3">
      <c r="C77" s="28"/>
      <c r="D77" s="28"/>
      <c r="E77" s="28"/>
      <c r="F77" s="152"/>
      <c r="G77" s="28"/>
      <c r="H77" s="155"/>
      <c r="I77" s="157"/>
      <c r="J77" s="157"/>
      <c r="K77" s="159"/>
      <c r="L77" s="159"/>
      <c r="M77" s="161" t="str">
        <f t="shared" si="2"/>
        <v/>
      </c>
      <c r="N77" s="163" t="str">
        <f t="shared" si="3"/>
        <v/>
      </c>
      <c r="O77" s="146"/>
      <c r="P77" s="146"/>
      <c r="Q77" s="146"/>
    </row>
    <row r="78" spans="3:17" x14ac:dyDescent="0.3">
      <c r="C78" s="28"/>
      <c r="D78" s="28"/>
      <c r="E78" s="28"/>
      <c r="F78" s="152"/>
      <c r="G78" s="28"/>
      <c r="H78" s="155"/>
      <c r="I78" s="157"/>
      <c r="J78" s="157"/>
      <c r="K78" s="159"/>
      <c r="L78" s="159"/>
      <c r="M78" s="161" t="str">
        <f t="shared" si="2"/>
        <v/>
      </c>
      <c r="N78" s="163" t="str">
        <f t="shared" si="3"/>
        <v/>
      </c>
      <c r="O78" s="146"/>
      <c r="P78" s="146"/>
      <c r="Q78" s="146"/>
    </row>
    <row r="79" spans="3:17" x14ac:dyDescent="0.3">
      <c r="C79" s="28"/>
      <c r="D79" s="28"/>
      <c r="E79" s="28"/>
      <c r="F79" s="152"/>
      <c r="G79" s="28"/>
      <c r="H79" s="155"/>
      <c r="I79" s="157"/>
      <c r="J79" s="157"/>
      <c r="K79" s="159"/>
      <c r="L79" s="159"/>
      <c r="M79" s="161" t="str">
        <f t="shared" si="2"/>
        <v/>
      </c>
      <c r="N79" s="163" t="str">
        <f t="shared" si="3"/>
        <v/>
      </c>
      <c r="O79" s="146"/>
      <c r="P79" s="146"/>
      <c r="Q79" s="146"/>
    </row>
    <row r="80" spans="3:17" x14ac:dyDescent="0.3">
      <c r="C80" s="28"/>
      <c r="D80" s="28"/>
      <c r="E80" s="28"/>
      <c r="F80" s="152"/>
      <c r="G80" s="28"/>
      <c r="H80" s="155"/>
      <c r="I80" s="157"/>
      <c r="J80" s="157"/>
      <c r="K80" s="159"/>
      <c r="L80" s="159"/>
      <c r="M80" s="161" t="str">
        <f t="shared" si="2"/>
        <v/>
      </c>
      <c r="N80" s="163" t="str">
        <f t="shared" si="3"/>
        <v/>
      </c>
      <c r="O80" s="146"/>
      <c r="P80" s="146"/>
      <c r="Q80" s="146"/>
    </row>
    <row r="81" spans="3:17" x14ac:dyDescent="0.3">
      <c r="C81" s="28"/>
      <c r="D81" s="28"/>
      <c r="E81" s="28"/>
      <c r="F81" s="152"/>
      <c r="G81" s="28"/>
      <c r="H81" s="155"/>
      <c r="I81" s="157"/>
      <c r="J81" s="157"/>
      <c r="K81" s="159"/>
      <c r="L81" s="159"/>
      <c r="M81" s="161" t="str">
        <f t="shared" si="2"/>
        <v/>
      </c>
      <c r="N81" s="163" t="str">
        <f t="shared" si="3"/>
        <v/>
      </c>
      <c r="O81" s="146"/>
      <c r="P81" s="146"/>
      <c r="Q81" s="146"/>
    </row>
    <row r="82" spans="3:17" x14ac:dyDescent="0.3">
      <c r="C82" s="28"/>
      <c r="D82" s="28"/>
      <c r="E82" s="28"/>
      <c r="F82" s="152"/>
      <c r="G82" s="28"/>
      <c r="H82" s="155"/>
      <c r="I82" s="157"/>
      <c r="J82" s="157"/>
      <c r="K82" s="159"/>
      <c r="L82" s="159"/>
      <c r="M82" s="161" t="str">
        <f t="shared" si="2"/>
        <v/>
      </c>
      <c r="N82" s="163" t="str">
        <f t="shared" si="3"/>
        <v/>
      </c>
      <c r="O82" s="146"/>
      <c r="P82" s="146"/>
      <c r="Q82" s="146"/>
    </row>
    <row r="83" spans="3:17" x14ac:dyDescent="0.3">
      <c r="C83" s="28"/>
      <c r="D83" s="28"/>
      <c r="E83" s="28"/>
      <c r="F83" s="152"/>
      <c r="G83" s="28"/>
      <c r="H83" s="155"/>
      <c r="I83" s="157"/>
      <c r="J83" s="157"/>
      <c r="K83" s="159"/>
      <c r="L83" s="159"/>
      <c r="M83" s="161" t="str">
        <f t="shared" si="2"/>
        <v/>
      </c>
      <c r="N83" s="163" t="str">
        <f t="shared" si="3"/>
        <v/>
      </c>
      <c r="O83" s="146"/>
      <c r="P83" s="146"/>
      <c r="Q83" s="146"/>
    </row>
    <row r="84" spans="3:17" x14ac:dyDescent="0.3">
      <c r="C84" s="28"/>
      <c r="D84" s="28"/>
      <c r="E84" s="28"/>
      <c r="F84" s="152"/>
      <c r="G84" s="28"/>
      <c r="H84" s="155"/>
      <c r="I84" s="157"/>
      <c r="J84" s="157"/>
      <c r="K84" s="159"/>
      <c r="L84" s="159"/>
      <c r="M84" s="161" t="str">
        <f t="shared" si="2"/>
        <v/>
      </c>
      <c r="N84" s="163" t="str">
        <f t="shared" si="3"/>
        <v/>
      </c>
      <c r="O84" s="146"/>
      <c r="P84" s="146"/>
      <c r="Q84" s="146"/>
    </row>
    <row r="85" spans="3:17" x14ac:dyDescent="0.3">
      <c r="C85" s="28"/>
      <c r="D85" s="28"/>
      <c r="E85" s="28"/>
      <c r="F85" s="152"/>
      <c r="G85" s="28"/>
      <c r="H85" s="155"/>
      <c r="I85" s="157"/>
      <c r="J85" s="157"/>
      <c r="K85" s="159"/>
      <c r="L85" s="159"/>
      <c r="M85" s="161" t="str">
        <f t="shared" si="2"/>
        <v/>
      </c>
      <c r="N85" s="163" t="str">
        <f t="shared" si="3"/>
        <v/>
      </c>
      <c r="O85" s="146"/>
      <c r="P85" s="146"/>
      <c r="Q85" s="146"/>
    </row>
    <row r="86" spans="3:17" x14ac:dyDescent="0.3">
      <c r="C86" s="28"/>
      <c r="D86" s="28"/>
      <c r="E86" s="28"/>
      <c r="F86" s="152"/>
      <c r="G86" s="28"/>
      <c r="H86" s="155"/>
      <c r="I86" s="157"/>
      <c r="J86" s="157"/>
      <c r="K86" s="159"/>
      <c r="L86" s="159"/>
      <c r="M86" s="161" t="str">
        <f t="shared" si="2"/>
        <v/>
      </c>
      <c r="N86" s="163" t="str">
        <f t="shared" si="3"/>
        <v/>
      </c>
      <c r="O86" s="146"/>
      <c r="P86" s="146"/>
      <c r="Q86" s="146"/>
    </row>
    <row r="87" spans="3:17" x14ac:dyDescent="0.3">
      <c r="C87" s="28"/>
      <c r="D87" s="28"/>
      <c r="E87" s="28"/>
      <c r="F87" s="152"/>
      <c r="G87" s="28"/>
      <c r="H87" s="155"/>
      <c r="I87" s="157"/>
      <c r="J87" s="157"/>
      <c r="K87" s="159"/>
      <c r="L87" s="159"/>
      <c r="M87" s="161" t="str">
        <f t="shared" si="2"/>
        <v/>
      </c>
      <c r="N87" s="163" t="str">
        <f t="shared" si="3"/>
        <v/>
      </c>
      <c r="O87" s="146"/>
      <c r="P87" s="146"/>
      <c r="Q87" s="146"/>
    </row>
    <row r="88" spans="3:17" x14ac:dyDescent="0.3">
      <c r="C88" s="28"/>
      <c r="D88" s="28"/>
      <c r="E88" s="28"/>
      <c r="F88" s="152"/>
      <c r="G88" s="28"/>
      <c r="H88" s="155"/>
      <c r="I88" s="157"/>
      <c r="J88" s="157"/>
      <c r="K88" s="159"/>
      <c r="L88" s="159"/>
      <c r="M88" s="161" t="str">
        <f t="shared" si="2"/>
        <v/>
      </c>
      <c r="N88" s="163" t="str">
        <f t="shared" si="3"/>
        <v/>
      </c>
      <c r="O88" s="146"/>
      <c r="P88" s="146"/>
      <c r="Q88" s="146"/>
    </row>
    <row r="89" spans="3:17" x14ac:dyDescent="0.3">
      <c r="C89" s="28"/>
      <c r="D89" s="28"/>
      <c r="E89" s="28"/>
      <c r="F89" s="152"/>
      <c r="G89" s="28"/>
      <c r="H89" s="155"/>
      <c r="I89" s="157"/>
      <c r="J89" s="157"/>
      <c r="K89" s="159"/>
      <c r="L89" s="159"/>
      <c r="M89" s="161" t="str">
        <f t="shared" si="2"/>
        <v/>
      </c>
      <c r="N89" s="163" t="str">
        <f t="shared" si="3"/>
        <v/>
      </c>
      <c r="O89" s="146"/>
      <c r="P89" s="146"/>
      <c r="Q89" s="146"/>
    </row>
    <row r="90" spans="3:17" x14ac:dyDescent="0.3">
      <c r="C90" s="28"/>
      <c r="D90" s="28"/>
      <c r="E90" s="28"/>
      <c r="F90" s="152"/>
      <c r="G90" s="28"/>
      <c r="H90" s="155"/>
      <c r="I90" s="157"/>
      <c r="J90" s="157"/>
      <c r="K90" s="159"/>
      <c r="L90" s="159"/>
      <c r="M90" s="161" t="str">
        <f t="shared" si="2"/>
        <v/>
      </c>
      <c r="N90" s="163" t="str">
        <f t="shared" si="3"/>
        <v/>
      </c>
      <c r="O90" s="146"/>
      <c r="P90" s="146"/>
      <c r="Q90" s="146"/>
    </row>
    <row r="91" spans="3:17" x14ac:dyDescent="0.3">
      <c r="C91" s="28"/>
      <c r="D91" s="28"/>
      <c r="E91" s="28"/>
      <c r="F91" s="152"/>
      <c r="G91" s="28"/>
      <c r="H91" s="155"/>
      <c r="I91" s="157"/>
      <c r="J91" s="157"/>
      <c r="K91" s="159"/>
      <c r="L91" s="159"/>
      <c r="M91" s="161" t="str">
        <f t="shared" si="2"/>
        <v/>
      </c>
      <c r="N91" s="163" t="str">
        <f t="shared" si="3"/>
        <v/>
      </c>
      <c r="O91" s="146"/>
      <c r="P91" s="146"/>
      <c r="Q91" s="146"/>
    </row>
    <row r="92" spans="3:17" x14ac:dyDescent="0.3">
      <c r="C92" s="28"/>
      <c r="D92" s="28"/>
      <c r="E92" s="28"/>
      <c r="F92" s="152"/>
      <c r="G92" s="28"/>
      <c r="H92" s="155"/>
      <c r="I92" s="157"/>
      <c r="J92" s="157"/>
      <c r="K92" s="159"/>
      <c r="L92" s="159"/>
      <c r="M92" s="161" t="str">
        <f t="shared" si="2"/>
        <v/>
      </c>
      <c r="N92" s="163" t="str">
        <f t="shared" si="3"/>
        <v/>
      </c>
      <c r="O92" s="146"/>
      <c r="P92" s="146"/>
      <c r="Q92" s="146"/>
    </row>
    <row r="93" spans="3:17" x14ac:dyDescent="0.3">
      <c r="C93" s="28"/>
      <c r="D93" s="28"/>
      <c r="E93" s="28"/>
      <c r="F93" s="152"/>
      <c r="G93" s="28"/>
      <c r="H93" s="155"/>
      <c r="I93" s="157"/>
      <c r="J93" s="157"/>
      <c r="K93" s="159"/>
      <c r="L93" s="159"/>
      <c r="M93" s="161" t="str">
        <f t="shared" si="2"/>
        <v/>
      </c>
      <c r="N93" s="163" t="str">
        <f t="shared" si="3"/>
        <v/>
      </c>
      <c r="O93" s="146"/>
      <c r="P93" s="146"/>
      <c r="Q93" s="146"/>
    </row>
    <row r="94" spans="3:17" x14ac:dyDescent="0.3">
      <c r="C94" s="28"/>
      <c r="D94" s="28"/>
      <c r="E94" s="28"/>
      <c r="F94" s="152"/>
      <c r="G94" s="28"/>
      <c r="H94" s="155"/>
      <c r="I94" s="157"/>
      <c r="J94" s="157"/>
      <c r="K94" s="159"/>
      <c r="L94" s="159"/>
      <c r="M94" s="161" t="str">
        <f t="shared" si="2"/>
        <v/>
      </c>
      <c r="N94" s="163" t="str">
        <f t="shared" si="3"/>
        <v/>
      </c>
      <c r="O94" s="146"/>
      <c r="P94" s="146"/>
      <c r="Q94" s="146"/>
    </row>
    <row r="95" spans="3:17" x14ac:dyDescent="0.3">
      <c r="C95" s="28"/>
      <c r="D95" s="28"/>
      <c r="E95" s="28"/>
      <c r="F95" s="152"/>
      <c r="G95" s="28"/>
      <c r="H95" s="155"/>
      <c r="I95" s="157"/>
      <c r="J95" s="157"/>
      <c r="K95" s="159"/>
      <c r="L95" s="159"/>
      <c r="M95" s="161" t="str">
        <f t="shared" si="2"/>
        <v/>
      </c>
      <c r="N95" s="163" t="str">
        <f t="shared" si="3"/>
        <v/>
      </c>
      <c r="O95" s="146"/>
      <c r="P95" s="146"/>
      <c r="Q95" s="146"/>
    </row>
    <row r="96" spans="3:17" x14ac:dyDescent="0.3">
      <c r="C96" s="28"/>
      <c r="D96" s="28"/>
      <c r="E96" s="28"/>
      <c r="F96" s="152"/>
      <c r="G96" s="28"/>
      <c r="H96" s="155"/>
      <c r="I96" s="157"/>
      <c r="J96" s="157"/>
      <c r="K96" s="159"/>
      <c r="L96" s="159"/>
      <c r="M96" s="161" t="str">
        <f t="shared" si="2"/>
        <v/>
      </c>
      <c r="N96" s="163" t="str">
        <f t="shared" si="3"/>
        <v/>
      </c>
      <c r="O96" s="146"/>
      <c r="P96" s="146"/>
      <c r="Q96" s="146"/>
    </row>
    <row r="97" spans="3:17" x14ac:dyDescent="0.3">
      <c r="C97" s="28"/>
      <c r="D97" s="28"/>
      <c r="E97" s="28"/>
      <c r="F97" s="152"/>
      <c r="G97" s="28"/>
      <c r="H97" s="155"/>
      <c r="I97" s="157"/>
      <c r="J97" s="157"/>
      <c r="K97" s="159"/>
      <c r="L97" s="159"/>
      <c r="M97" s="161" t="str">
        <f t="shared" si="2"/>
        <v/>
      </c>
      <c r="N97" s="163" t="str">
        <f t="shared" si="3"/>
        <v/>
      </c>
      <c r="O97" s="146"/>
      <c r="P97" s="146"/>
      <c r="Q97" s="146"/>
    </row>
    <row r="98" spans="3:17" x14ac:dyDescent="0.3">
      <c r="C98" s="28"/>
      <c r="D98" s="28"/>
      <c r="E98" s="28"/>
      <c r="F98" s="152"/>
      <c r="G98" s="28"/>
      <c r="H98" s="155"/>
      <c r="I98" s="157"/>
      <c r="J98" s="157"/>
      <c r="K98" s="159"/>
      <c r="L98" s="159"/>
      <c r="M98" s="161" t="str">
        <f t="shared" si="2"/>
        <v/>
      </c>
      <c r="N98" s="163" t="str">
        <f t="shared" si="3"/>
        <v/>
      </c>
      <c r="O98" s="146"/>
      <c r="P98" s="146"/>
      <c r="Q98" s="146"/>
    </row>
    <row r="99" spans="3:17" x14ac:dyDescent="0.3">
      <c r="C99" s="28"/>
      <c r="D99" s="28"/>
      <c r="E99" s="28"/>
      <c r="F99" s="152"/>
      <c r="G99" s="28"/>
      <c r="H99" s="155"/>
      <c r="I99" s="157"/>
      <c r="J99" s="157"/>
      <c r="K99" s="159"/>
      <c r="L99" s="159"/>
      <c r="M99" s="161" t="str">
        <f t="shared" si="2"/>
        <v/>
      </c>
      <c r="N99" s="163" t="str">
        <f t="shared" si="3"/>
        <v/>
      </c>
      <c r="O99" s="146"/>
      <c r="P99" s="146"/>
      <c r="Q99" s="146"/>
    </row>
    <row r="100" spans="3:17" x14ac:dyDescent="0.3">
      <c r="C100" s="28"/>
      <c r="D100" s="28"/>
      <c r="E100" s="28"/>
      <c r="F100" s="152"/>
      <c r="G100" s="28"/>
      <c r="H100" s="155"/>
      <c r="I100" s="157"/>
      <c r="J100" s="157"/>
      <c r="K100" s="159"/>
      <c r="L100" s="159"/>
      <c r="M100" s="161" t="str">
        <f t="shared" si="2"/>
        <v/>
      </c>
      <c r="N100" s="163" t="str">
        <f t="shared" si="3"/>
        <v/>
      </c>
      <c r="O100" s="146"/>
      <c r="P100" s="146"/>
      <c r="Q100" s="146"/>
    </row>
    <row r="101" spans="3:17" x14ac:dyDescent="0.3">
      <c r="C101" s="28"/>
      <c r="D101" s="28"/>
      <c r="E101" s="28"/>
      <c r="F101" s="152"/>
      <c r="G101" s="28"/>
      <c r="H101" s="155"/>
      <c r="I101" s="157"/>
      <c r="J101" s="157"/>
      <c r="K101" s="159"/>
      <c r="L101" s="159"/>
      <c r="M101" s="161" t="str">
        <f t="shared" si="2"/>
        <v/>
      </c>
      <c r="N101" s="163" t="str">
        <f t="shared" si="3"/>
        <v/>
      </c>
      <c r="O101" s="146"/>
      <c r="P101" s="146"/>
      <c r="Q101" s="146"/>
    </row>
    <row r="102" spans="3:17" x14ac:dyDescent="0.3">
      <c r="C102" s="28"/>
      <c r="D102" s="28"/>
      <c r="E102" s="28"/>
      <c r="F102" s="152"/>
      <c r="G102" s="28"/>
      <c r="H102" s="155"/>
      <c r="I102" s="157"/>
      <c r="J102" s="157"/>
      <c r="K102" s="159"/>
      <c r="L102" s="159"/>
      <c r="M102" s="161" t="str">
        <f t="shared" si="2"/>
        <v/>
      </c>
      <c r="N102" s="163" t="str">
        <f t="shared" si="3"/>
        <v/>
      </c>
      <c r="O102" s="146"/>
      <c r="P102" s="146"/>
      <c r="Q102" s="146"/>
    </row>
    <row r="103" spans="3:17" x14ac:dyDescent="0.3">
      <c r="C103" s="28"/>
      <c r="D103" s="28"/>
      <c r="E103" s="28"/>
      <c r="F103" s="152"/>
      <c r="G103" s="28"/>
      <c r="H103" s="155"/>
      <c r="I103" s="157"/>
      <c r="J103" s="157"/>
      <c r="K103" s="159"/>
      <c r="L103" s="159"/>
      <c r="M103" s="161" t="str">
        <f t="shared" si="2"/>
        <v/>
      </c>
      <c r="N103" s="163" t="str">
        <f t="shared" si="3"/>
        <v/>
      </c>
      <c r="O103" s="146"/>
      <c r="P103" s="146"/>
      <c r="Q103" s="146"/>
    </row>
    <row r="104" spans="3:17" x14ac:dyDescent="0.3">
      <c r="C104" s="28"/>
      <c r="D104" s="28"/>
      <c r="E104" s="28"/>
      <c r="F104" s="152"/>
      <c r="G104" s="28"/>
      <c r="H104" s="155"/>
      <c r="I104" s="157"/>
      <c r="J104" s="157"/>
      <c r="K104" s="159"/>
      <c r="L104" s="159"/>
      <c r="M104" s="161" t="str">
        <f t="shared" si="2"/>
        <v/>
      </c>
      <c r="N104" s="163" t="str">
        <f t="shared" si="3"/>
        <v/>
      </c>
      <c r="O104" s="146"/>
      <c r="P104" s="146"/>
      <c r="Q104" s="146"/>
    </row>
    <row r="105" spans="3:17" x14ac:dyDescent="0.3">
      <c r="C105" s="28"/>
      <c r="D105" s="28"/>
      <c r="E105" s="28"/>
      <c r="F105" s="152"/>
      <c r="G105" s="28"/>
      <c r="H105" s="155"/>
      <c r="I105" s="157"/>
      <c r="J105" s="157"/>
      <c r="K105" s="159"/>
      <c r="L105" s="159"/>
      <c r="M105" s="161" t="str">
        <f t="shared" si="2"/>
        <v/>
      </c>
      <c r="N105" s="163" t="str">
        <f t="shared" si="3"/>
        <v/>
      </c>
      <c r="O105" s="146"/>
      <c r="P105" s="146"/>
      <c r="Q105" s="146"/>
    </row>
    <row r="106" spans="3:17" x14ac:dyDescent="0.3">
      <c r="C106" s="28"/>
      <c r="D106" s="28"/>
      <c r="E106" s="28"/>
      <c r="F106" s="152"/>
      <c r="G106" s="28"/>
      <c r="H106" s="155"/>
      <c r="I106" s="157"/>
      <c r="J106" s="157"/>
      <c r="K106" s="159"/>
      <c r="L106" s="159"/>
      <c r="M106" s="161" t="str">
        <f t="shared" si="2"/>
        <v/>
      </c>
      <c r="N106" s="163" t="str">
        <f t="shared" si="3"/>
        <v/>
      </c>
      <c r="O106" s="146"/>
      <c r="P106" s="146"/>
      <c r="Q106" s="146"/>
    </row>
    <row r="107" spans="3:17" x14ac:dyDescent="0.3">
      <c r="C107" s="28"/>
      <c r="D107" s="28"/>
      <c r="E107" s="28"/>
      <c r="F107" s="152"/>
      <c r="G107" s="28"/>
      <c r="H107" s="155"/>
      <c r="I107" s="157"/>
      <c r="J107" s="157"/>
      <c r="K107" s="159"/>
      <c r="L107" s="159"/>
      <c r="M107" s="161" t="str">
        <f t="shared" si="2"/>
        <v/>
      </c>
      <c r="N107" s="163" t="str">
        <f t="shared" si="3"/>
        <v/>
      </c>
      <c r="O107" s="146"/>
      <c r="P107" s="146"/>
      <c r="Q107" s="146"/>
    </row>
    <row r="108" spans="3:17" x14ac:dyDescent="0.3">
      <c r="C108" s="28"/>
      <c r="D108" s="28"/>
      <c r="E108" s="28"/>
      <c r="F108" s="152"/>
      <c r="G108" s="28"/>
      <c r="H108" s="155"/>
      <c r="I108" s="157"/>
      <c r="J108" s="157"/>
      <c r="K108" s="159"/>
      <c r="L108" s="159"/>
      <c r="M108" s="161" t="str">
        <f t="shared" si="2"/>
        <v/>
      </c>
      <c r="N108" s="163" t="str">
        <f t="shared" si="3"/>
        <v/>
      </c>
      <c r="O108" s="146"/>
      <c r="P108" s="146"/>
      <c r="Q108" s="146"/>
    </row>
    <row r="109" spans="3:17" x14ac:dyDescent="0.3">
      <c r="C109" s="28"/>
      <c r="D109" s="28"/>
      <c r="E109" s="28"/>
      <c r="F109" s="152"/>
      <c r="G109" s="28"/>
      <c r="H109" s="155"/>
      <c r="I109" s="157"/>
      <c r="J109" s="157"/>
      <c r="K109" s="159"/>
      <c r="L109" s="159"/>
      <c r="M109" s="161" t="str">
        <f t="shared" si="2"/>
        <v/>
      </c>
      <c r="N109" s="163" t="str">
        <f t="shared" si="3"/>
        <v/>
      </c>
      <c r="O109" s="146"/>
      <c r="P109" s="146"/>
      <c r="Q109" s="146"/>
    </row>
    <row r="110" spans="3:17" x14ac:dyDescent="0.3">
      <c r="C110" s="28"/>
      <c r="D110" s="28"/>
      <c r="E110" s="28"/>
      <c r="F110" s="152"/>
      <c r="G110" s="28"/>
      <c r="H110" s="155"/>
      <c r="I110" s="157"/>
      <c r="J110" s="157"/>
      <c r="K110" s="159"/>
      <c r="L110" s="159"/>
      <c r="M110" s="161" t="str">
        <f t="shared" si="2"/>
        <v/>
      </c>
      <c r="N110" s="163" t="str">
        <f t="shared" si="3"/>
        <v/>
      </c>
      <c r="O110" s="146"/>
      <c r="P110" s="146"/>
      <c r="Q110" s="146"/>
    </row>
    <row r="111" spans="3:17" x14ac:dyDescent="0.3">
      <c r="C111" s="28"/>
      <c r="D111" s="28"/>
      <c r="E111" s="28"/>
      <c r="F111" s="152"/>
      <c r="G111" s="28"/>
      <c r="H111" s="155"/>
      <c r="I111" s="157"/>
      <c r="J111" s="157"/>
      <c r="K111" s="159"/>
      <c r="L111" s="159"/>
      <c r="M111" s="161" t="str">
        <f t="shared" si="2"/>
        <v/>
      </c>
      <c r="N111" s="163" t="str">
        <f t="shared" si="3"/>
        <v/>
      </c>
      <c r="O111" s="146"/>
      <c r="P111" s="146"/>
      <c r="Q111" s="146"/>
    </row>
    <row r="112" spans="3:17" x14ac:dyDescent="0.3">
      <c r="C112" s="28"/>
      <c r="D112" s="28"/>
      <c r="E112" s="28"/>
      <c r="F112" s="152"/>
      <c r="G112" s="28"/>
      <c r="H112" s="155"/>
      <c r="I112" s="157"/>
      <c r="J112" s="157"/>
      <c r="K112" s="159"/>
      <c r="L112" s="159"/>
      <c r="M112" s="161" t="str">
        <f t="shared" si="2"/>
        <v/>
      </c>
      <c r="N112" s="163" t="str">
        <f t="shared" si="3"/>
        <v/>
      </c>
      <c r="O112" s="146"/>
      <c r="P112" s="146"/>
      <c r="Q112" s="146"/>
    </row>
    <row r="113" spans="3:17" x14ac:dyDescent="0.3">
      <c r="C113" s="28"/>
      <c r="D113" s="28"/>
      <c r="E113" s="28"/>
      <c r="F113" s="152"/>
      <c r="G113" s="28"/>
      <c r="H113" s="155"/>
      <c r="I113" s="157"/>
      <c r="J113" s="157"/>
      <c r="K113" s="159"/>
      <c r="L113" s="159"/>
      <c r="M113" s="161" t="str">
        <f t="shared" si="2"/>
        <v/>
      </c>
      <c r="N113" s="163" t="str">
        <f t="shared" si="3"/>
        <v/>
      </c>
      <c r="O113" s="146"/>
      <c r="P113" s="146"/>
      <c r="Q113" s="146"/>
    </row>
    <row r="114" spans="3:17" x14ac:dyDescent="0.3">
      <c r="C114" s="28"/>
      <c r="D114" s="28"/>
      <c r="E114" s="28"/>
      <c r="F114" s="152"/>
      <c r="G114" s="28"/>
      <c r="H114" s="155"/>
      <c r="I114" s="157"/>
      <c r="J114" s="157"/>
      <c r="K114" s="159"/>
      <c r="L114" s="159"/>
      <c r="M114" s="161" t="str">
        <f t="shared" si="2"/>
        <v/>
      </c>
      <c r="N114" s="163" t="str">
        <f t="shared" si="3"/>
        <v/>
      </c>
      <c r="O114" s="146"/>
      <c r="P114" s="146"/>
      <c r="Q114" s="146"/>
    </row>
    <row r="115" spans="3:17" x14ac:dyDescent="0.3">
      <c r="C115" s="28"/>
      <c r="D115" s="28"/>
      <c r="E115" s="28"/>
      <c r="F115" s="152"/>
      <c r="G115" s="28"/>
      <c r="H115" s="155"/>
      <c r="I115" s="157"/>
      <c r="J115" s="157"/>
      <c r="K115" s="159"/>
      <c r="L115" s="159"/>
      <c r="M115" s="161" t="str">
        <f t="shared" si="2"/>
        <v/>
      </c>
      <c r="N115" s="163" t="str">
        <f t="shared" si="3"/>
        <v/>
      </c>
      <c r="O115" s="146"/>
      <c r="P115" s="146"/>
      <c r="Q115" s="146"/>
    </row>
    <row r="116" spans="3:17" x14ac:dyDescent="0.3">
      <c r="C116" s="28"/>
      <c r="D116" s="28"/>
      <c r="E116" s="28"/>
      <c r="F116" s="152"/>
      <c r="G116" s="28"/>
      <c r="H116" s="155"/>
      <c r="I116" s="157"/>
      <c r="J116" s="157"/>
      <c r="K116" s="159"/>
      <c r="L116" s="159"/>
      <c r="M116" s="161" t="str">
        <f t="shared" si="2"/>
        <v/>
      </c>
      <c r="N116" s="163" t="str">
        <f t="shared" si="3"/>
        <v/>
      </c>
      <c r="O116" s="146"/>
      <c r="P116" s="146"/>
      <c r="Q116" s="146"/>
    </row>
    <row r="117" spans="3:17" x14ac:dyDescent="0.3">
      <c r="C117" s="28"/>
      <c r="D117" s="28"/>
      <c r="E117" s="28"/>
      <c r="F117" s="152"/>
      <c r="G117" s="28"/>
      <c r="H117" s="155"/>
      <c r="I117" s="157"/>
      <c r="J117" s="157"/>
      <c r="K117" s="159"/>
      <c r="L117" s="159"/>
      <c r="M117" s="161" t="str">
        <f t="shared" si="2"/>
        <v/>
      </c>
      <c r="N117" s="163" t="str">
        <f t="shared" si="3"/>
        <v/>
      </c>
      <c r="O117" s="146"/>
      <c r="P117" s="146"/>
      <c r="Q117" s="146"/>
    </row>
    <row r="118" spans="3:17" x14ac:dyDescent="0.3">
      <c r="C118" s="28"/>
      <c r="D118" s="28"/>
      <c r="E118" s="28"/>
      <c r="F118" s="152"/>
      <c r="G118" s="28"/>
      <c r="H118" s="155"/>
      <c r="I118" s="157"/>
      <c r="J118" s="157"/>
      <c r="K118" s="159"/>
      <c r="L118" s="159"/>
      <c r="M118" s="161" t="str">
        <f t="shared" si="2"/>
        <v/>
      </c>
      <c r="N118" s="163" t="str">
        <f t="shared" si="3"/>
        <v/>
      </c>
      <c r="O118" s="146"/>
      <c r="P118" s="146"/>
      <c r="Q118" s="146"/>
    </row>
    <row r="119" spans="3:17" x14ac:dyDescent="0.3">
      <c r="C119" s="28"/>
      <c r="D119" s="28"/>
      <c r="E119" s="28"/>
      <c r="F119" s="152"/>
      <c r="G119" s="28"/>
      <c r="H119" s="155"/>
      <c r="I119" s="157"/>
      <c r="J119" s="157"/>
      <c r="K119" s="159"/>
      <c r="L119" s="159"/>
      <c r="M119" s="161" t="str">
        <f t="shared" si="2"/>
        <v/>
      </c>
      <c r="N119" s="163" t="str">
        <f t="shared" si="3"/>
        <v/>
      </c>
      <c r="O119" s="146"/>
      <c r="P119" s="146"/>
      <c r="Q119" s="146"/>
    </row>
    <row r="120" spans="3:17" x14ac:dyDescent="0.3">
      <c r="C120" s="28"/>
      <c r="D120" s="28"/>
      <c r="E120" s="28"/>
      <c r="F120" s="152"/>
      <c r="G120" s="28"/>
      <c r="H120" s="155"/>
      <c r="I120" s="157"/>
      <c r="J120" s="157"/>
      <c r="K120" s="159"/>
      <c r="L120" s="159"/>
      <c r="M120" s="161" t="str">
        <f t="shared" si="2"/>
        <v/>
      </c>
      <c r="N120" s="163" t="str">
        <f t="shared" si="3"/>
        <v/>
      </c>
      <c r="O120" s="146"/>
      <c r="P120" s="146"/>
      <c r="Q120" s="146"/>
    </row>
    <row r="121" spans="3:17" x14ac:dyDescent="0.3">
      <c r="C121" s="28"/>
      <c r="D121" s="28"/>
      <c r="E121" s="28"/>
      <c r="F121" s="152"/>
      <c r="G121" s="28"/>
      <c r="H121" s="155"/>
      <c r="I121" s="157"/>
      <c r="J121" s="157"/>
      <c r="K121" s="159"/>
      <c r="L121" s="159"/>
      <c r="M121" s="161" t="str">
        <f t="shared" si="2"/>
        <v/>
      </c>
      <c r="N121" s="163" t="str">
        <f t="shared" si="3"/>
        <v/>
      </c>
      <c r="O121" s="146"/>
      <c r="P121" s="146"/>
      <c r="Q121" s="146"/>
    </row>
    <row r="122" spans="3:17" x14ac:dyDescent="0.3">
      <c r="C122" s="28"/>
      <c r="D122" s="28"/>
      <c r="E122" s="28"/>
      <c r="F122" s="152"/>
      <c r="G122" s="28"/>
      <c r="H122" s="155"/>
      <c r="I122" s="157"/>
      <c r="J122" s="157"/>
      <c r="K122" s="159"/>
      <c r="L122" s="159"/>
      <c r="M122" s="161" t="str">
        <f t="shared" si="2"/>
        <v/>
      </c>
      <c r="N122" s="163" t="str">
        <f t="shared" si="3"/>
        <v/>
      </c>
      <c r="O122" s="146"/>
      <c r="P122" s="146"/>
      <c r="Q122" s="146"/>
    </row>
    <row r="123" spans="3:17" x14ac:dyDescent="0.3">
      <c r="C123" s="28"/>
      <c r="D123" s="28"/>
      <c r="E123" s="28"/>
      <c r="F123" s="152"/>
      <c r="G123" s="28"/>
      <c r="H123" s="155"/>
      <c r="I123" s="157"/>
      <c r="J123" s="157"/>
      <c r="K123" s="159"/>
      <c r="L123" s="159"/>
      <c r="M123" s="161" t="str">
        <f t="shared" si="2"/>
        <v/>
      </c>
      <c r="N123" s="163" t="str">
        <f t="shared" si="3"/>
        <v/>
      </c>
      <c r="O123" s="146"/>
      <c r="P123" s="146"/>
      <c r="Q123" s="146"/>
    </row>
    <row r="124" spans="3:17" x14ac:dyDescent="0.3">
      <c r="C124" s="28"/>
      <c r="D124" s="28"/>
      <c r="E124" s="28"/>
      <c r="F124" s="152"/>
      <c r="G124" s="28"/>
      <c r="H124" s="155"/>
      <c r="I124" s="157"/>
      <c r="J124" s="157"/>
      <c r="K124" s="159"/>
      <c r="L124" s="159"/>
      <c r="M124" s="161" t="str">
        <f t="shared" si="2"/>
        <v/>
      </c>
      <c r="N124" s="163" t="str">
        <f t="shared" si="3"/>
        <v/>
      </c>
      <c r="O124" s="146"/>
      <c r="P124" s="146"/>
      <c r="Q124" s="146"/>
    </row>
    <row r="125" spans="3:17" x14ac:dyDescent="0.3">
      <c r="C125" s="28"/>
      <c r="D125" s="28"/>
      <c r="E125" s="28"/>
      <c r="F125" s="152"/>
      <c r="G125" s="28"/>
      <c r="H125" s="155"/>
      <c r="I125" s="157"/>
      <c r="J125" s="157"/>
      <c r="K125" s="159"/>
      <c r="L125" s="159"/>
      <c r="M125" s="161" t="str">
        <f t="shared" si="2"/>
        <v/>
      </c>
      <c r="N125" s="163" t="str">
        <f t="shared" si="3"/>
        <v/>
      </c>
      <c r="O125" s="146"/>
      <c r="P125" s="146"/>
      <c r="Q125" s="146"/>
    </row>
    <row r="126" spans="3:17" x14ac:dyDescent="0.3">
      <c r="C126" s="28"/>
      <c r="D126" s="28"/>
      <c r="E126" s="28"/>
      <c r="F126" s="152"/>
      <c r="G126" s="28"/>
      <c r="H126" s="155"/>
      <c r="I126" s="157"/>
      <c r="J126" s="157"/>
      <c r="K126" s="159"/>
      <c r="L126" s="159"/>
      <c r="M126" s="161" t="str">
        <f t="shared" si="2"/>
        <v/>
      </c>
      <c r="N126" s="163" t="str">
        <f t="shared" si="3"/>
        <v/>
      </c>
      <c r="O126" s="146"/>
      <c r="P126" s="146"/>
      <c r="Q126" s="146"/>
    </row>
    <row r="127" spans="3:17" x14ac:dyDescent="0.3">
      <c r="C127" s="28"/>
      <c r="D127" s="28"/>
      <c r="E127" s="28"/>
      <c r="F127" s="152"/>
      <c r="G127" s="28"/>
      <c r="H127" s="155"/>
      <c r="I127" s="157"/>
      <c r="J127" s="157"/>
      <c r="K127" s="159"/>
      <c r="L127" s="159"/>
      <c r="M127" s="161" t="str">
        <f t="shared" si="2"/>
        <v/>
      </c>
      <c r="N127" s="163" t="str">
        <f t="shared" si="3"/>
        <v/>
      </c>
      <c r="O127" s="146"/>
      <c r="P127" s="146"/>
      <c r="Q127" s="146"/>
    </row>
    <row r="128" spans="3:17" x14ac:dyDescent="0.3">
      <c r="C128" s="28"/>
      <c r="D128" s="28"/>
      <c r="E128" s="28"/>
      <c r="F128" s="152"/>
      <c r="G128" s="28"/>
      <c r="H128" s="155"/>
      <c r="I128" s="157"/>
      <c r="J128" s="157"/>
      <c r="K128" s="159"/>
      <c r="L128" s="159"/>
      <c r="M128" s="161" t="str">
        <f t="shared" si="2"/>
        <v/>
      </c>
      <c r="N128" s="163" t="str">
        <f t="shared" si="3"/>
        <v/>
      </c>
      <c r="O128" s="146"/>
      <c r="P128" s="146"/>
      <c r="Q128" s="146"/>
    </row>
    <row r="129" spans="3:17" x14ac:dyDescent="0.3">
      <c r="C129" s="28"/>
      <c r="D129" s="28"/>
      <c r="E129" s="28"/>
      <c r="F129" s="152"/>
      <c r="G129" s="28"/>
      <c r="H129" s="155"/>
      <c r="I129" s="157"/>
      <c r="J129" s="157"/>
      <c r="K129" s="159"/>
      <c r="L129" s="159"/>
      <c r="M129" s="161" t="str">
        <f t="shared" si="2"/>
        <v/>
      </c>
      <c r="N129" s="163" t="str">
        <f t="shared" si="3"/>
        <v/>
      </c>
      <c r="O129" s="146"/>
      <c r="P129" s="146"/>
      <c r="Q129" s="146"/>
    </row>
    <row r="130" spans="3:17" x14ac:dyDescent="0.3">
      <c r="C130" s="28"/>
      <c r="D130" s="28"/>
      <c r="E130" s="28"/>
      <c r="F130" s="152"/>
      <c r="G130" s="28"/>
      <c r="H130" s="155"/>
      <c r="I130" s="157"/>
      <c r="J130" s="157"/>
      <c r="K130" s="159"/>
      <c r="L130" s="159"/>
      <c r="M130" s="161" t="str">
        <f t="shared" si="2"/>
        <v/>
      </c>
      <c r="N130" s="163" t="str">
        <f t="shared" si="3"/>
        <v/>
      </c>
      <c r="O130" s="146"/>
      <c r="P130" s="146"/>
      <c r="Q130" s="146"/>
    </row>
    <row r="131" spans="3:17" x14ac:dyDescent="0.3">
      <c r="C131" s="28"/>
      <c r="D131" s="28"/>
      <c r="E131" s="28"/>
      <c r="F131" s="152"/>
      <c r="G131" s="28"/>
      <c r="H131" s="155"/>
      <c r="I131" s="157"/>
      <c r="J131" s="157"/>
      <c r="K131" s="159"/>
      <c r="L131" s="159"/>
      <c r="M131" s="161" t="str">
        <f t="shared" ref="M131:M194" si="4">IF(OR(K131="",L131=""),"",L131-K131)</f>
        <v/>
      </c>
      <c r="N131" s="163" t="str">
        <f t="shared" ref="N131:N194" si="5">IF(OR(K131="",L131=""),"",IF(AND(H131="STANDARD",I131="NO",M131&lt;31),"YES",IF(AND(H131="STANDARD",I131="YES",M131&lt;45),"YES",IF(AND(H131="EXPEDITED",I131="NO",M131&lt;=3),"YES",IF(AND(H131="EXPEDITED",I131="YES",M131&lt;18),"YES","NO")))))</f>
        <v/>
      </c>
      <c r="O131" s="146"/>
      <c r="P131" s="146"/>
      <c r="Q131" s="146"/>
    </row>
    <row r="132" spans="3:17" x14ac:dyDescent="0.3">
      <c r="C132" s="28"/>
      <c r="D132" s="28"/>
      <c r="E132" s="28"/>
      <c r="F132" s="152"/>
      <c r="G132" s="28"/>
      <c r="H132" s="155"/>
      <c r="I132" s="157"/>
      <c r="J132" s="157"/>
      <c r="K132" s="159"/>
      <c r="L132" s="159"/>
      <c r="M132" s="161" t="str">
        <f t="shared" si="4"/>
        <v/>
      </c>
      <c r="N132" s="163" t="str">
        <f t="shared" si="5"/>
        <v/>
      </c>
      <c r="O132" s="146"/>
      <c r="P132" s="146"/>
      <c r="Q132" s="146"/>
    </row>
    <row r="133" spans="3:17" x14ac:dyDescent="0.3">
      <c r="C133" s="28"/>
      <c r="D133" s="28"/>
      <c r="E133" s="28"/>
      <c r="F133" s="152"/>
      <c r="G133" s="28"/>
      <c r="H133" s="155"/>
      <c r="I133" s="157"/>
      <c r="J133" s="157"/>
      <c r="K133" s="159"/>
      <c r="L133" s="159"/>
      <c r="M133" s="161" t="str">
        <f t="shared" si="4"/>
        <v/>
      </c>
      <c r="N133" s="163" t="str">
        <f t="shared" si="5"/>
        <v/>
      </c>
      <c r="O133" s="146"/>
      <c r="P133" s="146"/>
      <c r="Q133" s="146"/>
    </row>
    <row r="134" spans="3:17" x14ac:dyDescent="0.3">
      <c r="C134" s="28"/>
      <c r="D134" s="28"/>
      <c r="E134" s="28"/>
      <c r="F134" s="152"/>
      <c r="G134" s="28"/>
      <c r="H134" s="155"/>
      <c r="I134" s="157"/>
      <c r="J134" s="157"/>
      <c r="K134" s="159"/>
      <c r="L134" s="159"/>
      <c r="M134" s="161" t="str">
        <f t="shared" si="4"/>
        <v/>
      </c>
      <c r="N134" s="163" t="str">
        <f t="shared" si="5"/>
        <v/>
      </c>
      <c r="O134" s="146"/>
      <c r="P134" s="146"/>
      <c r="Q134" s="146"/>
    </row>
    <row r="135" spans="3:17" x14ac:dyDescent="0.3">
      <c r="C135" s="28"/>
      <c r="D135" s="28"/>
      <c r="E135" s="28"/>
      <c r="F135" s="152"/>
      <c r="G135" s="28"/>
      <c r="H135" s="155"/>
      <c r="I135" s="157"/>
      <c r="J135" s="157"/>
      <c r="K135" s="159"/>
      <c r="L135" s="159"/>
      <c r="M135" s="161" t="str">
        <f t="shared" si="4"/>
        <v/>
      </c>
      <c r="N135" s="163" t="str">
        <f t="shared" si="5"/>
        <v/>
      </c>
      <c r="O135" s="146"/>
      <c r="P135" s="146"/>
      <c r="Q135" s="146"/>
    </row>
    <row r="136" spans="3:17" x14ac:dyDescent="0.3">
      <c r="C136" s="28"/>
      <c r="D136" s="28"/>
      <c r="E136" s="28"/>
      <c r="F136" s="152"/>
      <c r="G136" s="28"/>
      <c r="H136" s="155"/>
      <c r="I136" s="157"/>
      <c r="J136" s="157"/>
      <c r="K136" s="159"/>
      <c r="L136" s="159"/>
      <c r="M136" s="161" t="str">
        <f t="shared" si="4"/>
        <v/>
      </c>
      <c r="N136" s="163" t="str">
        <f t="shared" si="5"/>
        <v/>
      </c>
      <c r="O136" s="146"/>
      <c r="P136" s="146"/>
      <c r="Q136" s="146"/>
    </row>
    <row r="137" spans="3:17" x14ac:dyDescent="0.3">
      <c r="C137" s="28"/>
      <c r="D137" s="28"/>
      <c r="E137" s="28"/>
      <c r="F137" s="152"/>
      <c r="G137" s="28"/>
      <c r="H137" s="155"/>
      <c r="I137" s="157"/>
      <c r="J137" s="157"/>
      <c r="K137" s="159"/>
      <c r="L137" s="159"/>
      <c r="M137" s="161" t="str">
        <f t="shared" si="4"/>
        <v/>
      </c>
      <c r="N137" s="163" t="str">
        <f t="shared" si="5"/>
        <v/>
      </c>
      <c r="O137" s="146"/>
      <c r="P137" s="146"/>
      <c r="Q137" s="146"/>
    </row>
    <row r="138" spans="3:17" x14ac:dyDescent="0.3">
      <c r="C138" s="28"/>
      <c r="D138" s="28"/>
      <c r="E138" s="28"/>
      <c r="F138" s="152"/>
      <c r="G138" s="28"/>
      <c r="H138" s="155"/>
      <c r="I138" s="157"/>
      <c r="J138" s="157"/>
      <c r="K138" s="159"/>
      <c r="L138" s="159"/>
      <c r="M138" s="161" t="str">
        <f t="shared" si="4"/>
        <v/>
      </c>
      <c r="N138" s="163" t="str">
        <f t="shared" si="5"/>
        <v/>
      </c>
      <c r="O138" s="146"/>
      <c r="P138" s="146"/>
      <c r="Q138" s="146"/>
    </row>
    <row r="139" spans="3:17" x14ac:dyDescent="0.3">
      <c r="C139" s="28"/>
      <c r="D139" s="28"/>
      <c r="E139" s="28"/>
      <c r="F139" s="152"/>
      <c r="G139" s="28"/>
      <c r="H139" s="155"/>
      <c r="I139" s="157"/>
      <c r="J139" s="157"/>
      <c r="K139" s="159"/>
      <c r="L139" s="159"/>
      <c r="M139" s="161" t="str">
        <f t="shared" si="4"/>
        <v/>
      </c>
      <c r="N139" s="163" t="str">
        <f t="shared" si="5"/>
        <v/>
      </c>
      <c r="O139" s="146"/>
      <c r="P139" s="146"/>
      <c r="Q139" s="146"/>
    </row>
    <row r="140" spans="3:17" x14ac:dyDescent="0.3">
      <c r="C140" s="28"/>
      <c r="D140" s="28"/>
      <c r="E140" s="28"/>
      <c r="F140" s="152"/>
      <c r="G140" s="28"/>
      <c r="H140" s="155"/>
      <c r="I140" s="157"/>
      <c r="J140" s="157"/>
      <c r="K140" s="159"/>
      <c r="L140" s="159"/>
      <c r="M140" s="161" t="str">
        <f t="shared" si="4"/>
        <v/>
      </c>
      <c r="N140" s="163" t="str">
        <f t="shared" si="5"/>
        <v/>
      </c>
      <c r="O140" s="146"/>
      <c r="P140" s="146"/>
      <c r="Q140" s="146"/>
    </row>
    <row r="141" spans="3:17" x14ac:dyDescent="0.3">
      <c r="C141" s="28"/>
      <c r="D141" s="28"/>
      <c r="E141" s="28"/>
      <c r="F141" s="152"/>
      <c r="G141" s="28"/>
      <c r="H141" s="155"/>
      <c r="I141" s="157"/>
      <c r="J141" s="157"/>
      <c r="K141" s="159"/>
      <c r="L141" s="159"/>
      <c r="M141" s="161" t="str">
        <f t="shared" si="4"/>
        <v/>
      </c>
      <c r="N141" s="163" t="str">
        <f t="shared" si="5"/>
        <v/>
      </c>
      <c r="O141" s="146"/>
      <c r="P141" s="146"/>
      <c r="Q141" s="146"/>
    </row>
    <row r="142" spans="3:17" x14ac:dyDescent="0.3">
      <c r="C142" s="28"/>
      <c r="D142" s="28"/>
      <c r="E142" s="28"/>
      <c r="F142" s="152"/>
      <c r="G142" s="28"/>
      <c r="H142" s="155"/>
      <c r="I142" s="157"/>
      <c r="J142" s="157"/>
      <c r="K142" s="159"/>
      <c r="L142" s="159"/>
      <c r="M142" s="161" t="str">
        <f t="shared" si="4"/>
        <v/>
      </c>
      <c r="N142" s="163" t="str">
        <f t="shared" si="5"/>
        <v/>
      </c>
      <c r="O142" s="146"/>
      <c r="P142" s="146"/>
      <c r="Q142" s="146"/>
    </row>
    <row r="143" spans="3:17" x14ac:dyDescent="0.3">
      <c r="C143" s="28"/>
      <c r="D143" s="28"/>
      <c r="E143" s="28"/>
      <c r="F143" s="152"/>
      <c r="G143" s="28"/>
      <c r="H143" s="155"/>
      <c r="I143" s="157"/>
      <c r="J143" s="157"/>
      <c r="K143" s="159"/>
      <c r="L143" s="159"/>
      <c r="M143" s="161" t="str">
        <f t="shared" si="4"/>
        <v/>
      </c>
      <c r="N143" s="163" t="str">
        <f t="shared" si="5"/>
        <v/>
      </c>
      <c r="O143" s="146"/>
      <c r="P143" s="146"/>
      <c r="Q143" s="146"/>
    </row>
    <row r="144" spans="3:17" x14ac:dyDescent="0.3">
      <c r="C144" s="28"/>
      <c r="D144" s="28"/>
      <c r="E144" s="28"/>
      <c r="F144" s="152"/>
      <c r="G144" s="28"/>
      <c r="H144" s="155"/>
      <c r="I144" s="157"/>
      <c r="J144" s="157"/>
      <c r="K144" s="159"/>
      <c r="L144" s="159"/>
      <c r="M144" s="161" t="str">
        <f t="shared" si="4"/>
        <v/>
      </c>
      <c r="N144" s="163" t="str">
        <f t="shared" si="5"/>
        <v/>
      </c>
      <c r="O144" s="146"/>
      <c r="P144" s="146"/>
      <c r="Q144" s="146"/>
    </row>
    <row r="145" spans="3:17" x14ac:dyDescent="0.3">
      <c r="C145" s="28"/>
      <c r="D145" s="28"/>
      <c r="E145" s="28"/>
      <c r="F145" s="152"/>
      <c r="G145" s="28"/>
      <c r="H145" s="155"/>
      <c r="I145" s="157"/>
      <c r="J145" s="157"/>
      <c r="K145" s="159"/>
      <c r="L145" s="159"/>
      <c r="M145" s="161" t="str">
        <f t="shared" si="4"/>
        <v/>
      </c>
      <c r="N145" s="163" t="str">
        <f t="shared" si="5"/>
        <v/>
      </c>
      <c r="O145" s="146"/>
      <c r="P145" s="146"/>
      <c r="Q145" s="146"/>
    </row>
    <row r="146" spans="3:17" x14ac:dyDescent="0.3">
      <c r="C146" s="28"/>
      <c r="D146" s="28"/>
      <c r="E146" s="28"/>
      <c r="F146" s="152"/>
      <c r="G146" s="28"/>
      <c r="H146" s="155"/>
      <c r="I146" s="157"/>
      <c r="J146" s="157"/>
      <c r="K146" s="159"/>
      <c r="L146" s="159"/>
      <c r="M146" s="161" t="str">
        <f t="shared" si="4"/>
        <v/>
      </c>
      <c r="N146" s="163" t="str">
        <f t="shared" si="5"/>
        <v/>
      </c>
      <c r="O146" s="146"/>
      <c r="P146" s="146"/>
      <c r="Q146" s="146"/>
    </row>
    <row r="147" spans="3:17" x14ac:dyDescent="0.3">
      <c r="C147" s="28"/>
      <c r="D147" s="28"/>
      <c r="E147" s="28"/>
      <c r="F147" s="152"/>
      <c r="G147" s="28"/>
      <c r="H147" s="155"/>
      <c r="I147" s="157"/>
      <c r="J147" s="157"/>
      <c r="K147" s="159"/>
      <c r="L147" s="159"/>
      <c r="M147" s="161" t="str">
        <f t="shared" si="4"/>
        <v/>
      </c>
      <c r="N147" s="163" t="str">
        <f t="shared" si="5"/>
        <v/>
      </c>
      <c r="O147" s="146"/>
      <c r="P147" s="146"/>
      <c r="Q147" s="146"/>
    </row>
    <row r="148" spans="3:17" x14ac:dyDescent="0.3">
      <c r="C148" s="28"/>
      <c r="D148" s="28"/>
      <c r="E148" s="28"/>
      <c r="F148" s="152"/>
      <c r="G148" s="28"/>
      <c r="H148" s="155"/>
      <c r="I148" s="157"/>
      <c r="J148" s="157"/>
      <c r="K148" s="159"/>
      <c r="L148" s="159"/>
      <c r="M148" s="161" t="str">
        <f t="shared" si="4"/>
        <v/>
      </c>
      <c r="N148" s="163" t="str">
        <f t="shared" si="5"/>
        <v/>
      </c>
      <c r="O148" s="146"/>
      <c r="P148" s="146"/>
      <c r="Q148" s="146"/>
    </row>
    <row r="149" spans="3:17" x14ac:dyDescent="0.3">
      <c r="C149" s="28"/>
      <c r="D149" s="28"/>
      <c r="E149" s="28"/>
      <c r="F149" s="152"/>
      <c r="G149" s="28"/>
      <c r="H149" s="155"/>
      <c r="I149" s="157"/>
      <c r="J149" s="157"/>
      <c r="K149" s="159"/>
      <c r="L149" s="159"/>
      <c r="M149" s="161" t="str">
        <f t="shared" si="4"/>
        <v/>
      </c>
      <c r="N149" s="163" t="str">
        <f t="shared" si="5"/>
        <v/>
      </c>
      <c r="O149" s="146"/>
      <c r="P149" s="146"/>
      <c r="Q149" s="146"/>
    </row>
    <row r="150" spans="3:17" x14ac:dyDescent="0.3">
      <c r="C150" s="28"/>
      <c r="D150" s="28"/>
      <c r="E150" s="28"/>
      <c r="F150" s="152"/>
      <c r="G150" s="28"/>
      <c r="H150" s="155"/>
      <c r="I150" s="157"/>
      <c r="J150" s="157"/>
      <c r="K150" s="159"/>
      <c r="L150" s="159"/>
      <c r="M150" s="161" t="str">
        <f t="shared" si="4"/>
        <v/>
      </c>
      <c r="N150" s="163" t="str">
        <f t="shared" si="5"/>
        <v/>
      </c>
      <c r="O150" s="146"/>
      <c r="P150" s="146"/>
      <c r="Q150" s="146"/>
    </row>
    <row r="151" spans="3:17" x14ac:dyDescent="0.3">
      <c r="C151" s="28"/>
      <c r="D151" s="28"/>
      <c r="E151" s="28"/>
      <c r="F151" s="152"/>
      <c r="G151" s="28"/>
      <c r="H151" s="155"/>
      <c r="I151" s="157"/>
      <c r="J151" s="157"/>
      <c r="K151" s="159"/>
      <c r="L151" s="159"/>
      <c r="M151" s="161" t="str">
        <f t="shared" si="4"/>
        <v/>
      </c>
      <c r="N151" s="163" t="str">
        <f t="shared" si="5"/>
        <v/>
      </c>
      <c r="O151" s="146"/>
      <c r="P151" s="146"/>
      <c r="Q151" s="146"/>
    </row>
    <row r="152" spans="3:17" x14ac:dyDescent="0.3">
      <c r="C152" s="28"/>
      <c r="D152" s="28"/>
      <c r="E152" s="28"/>
      <c r="F152" s="152"/>
      <c r="G152" s="28"/>
      <c r="H152" s="155"/>
      <c r="I152" s="157"/>
      <c r="J152" s="157"/>
      <c r="K152" s="159"/>
      <c r="L152" s="159"/>
      <c r="M152" s="161" t="str">
        <f t="shared" si="4"/>
        <v/>
      </c>
      <c r="N152" s="163" t="str">
        <f t="shared" si="5"/>
        <v/>
      </c>
      <c r="O152" s="146"/>
      <c r="P152" s="146"/>
      <c r="Q152" s="146"/>
    </row>
    <row r="153" spans="3:17" x14ac:dyDescent="0.3">
      <c r="C153" s="28"/>
      <c r="D153" s="28"/>
      <c r="E153" s="28"/>
      <c r="F153" s="152"/>
      <c r="G153" s="28"/>
      <c r="H153" s="155"/>
      <c r="I153" s="157"/>
      <c r="J153" s="157"/>
      <c r="K153" s="159"/>
      <c r="L153" s="159"/>
      <c r="M153" s="161" t="str">
        <f t="shared" si="4"/>
        <v/>
      </c>
      <c r="N153" s="163" t="str">
        <f t="shared" si="5"/>
        <v/>
      </c>
      <c r="O153" s="146"/>
      <c r="P153" s="146"/>
      <c r="Q153" s="146"/>
    </row>
    <row r="154" spans="3:17" x14ac:dyDescent="0.3">
      <c r="C154" s="28"/>
      <c r="D154" s="28"/>
      <c r="E154" s="28"/>
      <c r="F154" s="152"/>
      <c r="G154" s="28"/>
      <c r="H154" s="155"/>
      <c r="I154" s="157"/>
      <c r="J154" s="157"/>
      <c r="K154" s="159"/>
      <c r="L154" s="159"/>
      <c r="M154" s="161" t="str">
        <f t="shared" si="4"/>
        <v/>
      </c>
      <c r="N154" s="163" t="str">
        <f t="shared" si="5"/>
        <v/>
      </c>
      <c r="O154" s="146"/>
      <c r="P154" s="146"/>
      <c r="Q154" s="146"/>
    </row>
    <row r="155" spans="3:17" x14ac:dyDescent="0.3">
      <c r="C155" s="28"/>
      <c r="D155" s="28"/>
      <c r="E155" s="28"/>
      <c r="F155" s="152"/>
      <c r="G155" s="28"/>
      <c r="H155" s="155"/>
      <c r="I155" s="157"/>
      <c r="J155" s="157"/>
      <c r="K155" s="159"/>
      <c r="L155" s="159"/>
      <c r="M155" s="161" t="str">
        <f t="shared" si="4"/>
        <v/>
      </c>
      <c r="N155" s="163" t="str">
        <f t="shared" si="5"/>
        <v/>
      </c>
      <c r="O155" s="146"/>
      <c r="P155" s="146"/>
      <c r="Q155" s="146"/>
    </row>
    <row r="156" spans="3:17" x14ac:dyDescent="0.3">
      <c r="C156" s="28"/>
      <c r="D156" s="28"/>
      <c r="E156" s="28"/>
      <c r="F156" s="152"/>
      <c r="G156" s="28"/>
      <c r="H156" s="155"/>
      <c r="I156" s="157"/>
      <c r="J156" s="157"/>
      <c r="K156" s="159"/>
      <c r="L156" s="159"/>
      <c r="M156" s="161" t="str">
        <f t="shared" si="4"/>
        <v/>
      </c>
      <c r="N156" s="163" t="str">
        <f t="shared" si="5"/>
        <v/>
      </c>
      <c r="O156" s="146"/>
      <c r="P156" s="146"/>
      <c r="Q156" s="146"/>
    </row>
    <row r="157" spans="3:17" x14ac:dyDescent="0.3">
      <c r="C157" s="28"/>
      <c r="D157" s="28"/>
      <c r="E157" s="28"/>
      <c r="F157" s="152"/>
      <c r="G157" s="28"/>
      <c r="H157" s="155"/>
      <c r="I157" s="157"/>
      <c r="J157" s="157"/>
      <c r="K157" s="159"/>
      <c r="L157" s="159"/>
      <c r="M157" s="161" t="str">
        <f t="shared" si="4"/>
        <v/>
      </c>
      <c r="N157" s="163" t="str">
        <f t="shared" si="5"/>
        <v/>
      </c>
      <c r="O157" s="146"/>
      <c r="P157" s="146"/>
      <c r="Q157" s="146"/>
    </row>
    <row r="158" spans="3:17" x14ac:dyDescent="0.3">
      <c r="C158" s="28"/>
      <c r="D158" s="28"/>
      <c r="E158" s="28"/>
      <c r="F158" s="152"/>
      <c r="G158" s="28"/>
      <c r="H158" s="155"/>
      <c r="I158" s="157"/>
      <c r="J158" s="157"/>
      <c r="K158" s="159"/>
      <c r="L158" s="159"/>
      <c r="M158" s="161" t="str">
        <f t="shared" si="4"/>
        <v/>
      </c>
      <c r="N158" s="163" t="str">
        <f t="shared" si="5"/>
        <v/>
      </c>
      <c r="O158" s="146"/>
      <c r="P158" s="146"/>
      <c r="Q158" s="146"/>
    </row>
    <row r="159" spans="3:17" x14ac:dyDescent="0.3">
      <c r="C159" s="28"/>
      <c r="D159" s="28"/>
      <c r="E159" s="28"/>
      <c r="F159" s="152"/>
      <c r="G159" s="28"/>
      <c r="H159" s="155"/>
      <c r="I159" s="157"/>
      <c r="J159" s="157"/>
      <c r="K159" s="159"/>
      <c r="L159" s="159"/>
      <c r="M159" s="161" t="str">
        <f t="shared" si="4"/>
        <v/>
      </c>
      <c r="N159" s="163" t="str">
        <f t="shared" si="5"/>
        <v/>
      </c>
      <c r="O159" s="146"/>
      <c r="P159" s="146"/>
      <c r="Q159" s="146"/>
    </row>
    <row r="160" spans="3:17" x14ac:dyDescent="0.3">
      <c r="C160" s="28"/>
      <c r="D160" s="28"/>
      <c r="E160" s="28"/>
      <c r="F160" s="152"/>
      <c r="G160" s="28"/>
      <c r="H160" s="155"/>
      <c r="I160" s="157"/>
      <c r="J160" s="157"/>
      <c r="K160" s="159"/>
      <c r="L160" s="159"/>
      <c r="M160" s="161" t="str">
        <f t="shared" si="4"/>
        <v/>
      </c>
      <c r="N160" s="163" t="str">
        <f t="shared" si="5"/>
        <v/>
      </c>
      <c r="O160" s="146"/>
      <c r="P160" s="146"/>
      <c r="Q160" s="146"/>
    </row>
    <row r="161" spans="3:17" x14ac:dyDescent="0.3">
      <c r="C161" s="28"/>
      <c r="D161" s="28"/>
      <c r="E161" s="28"/>
      <c r="F161" s="152"/>
      <c r="G161" s="28"/>
      <c r="H161" s="155"/>
      <c r="I161" s="157"/>
      <c r="J161" s="157"/>
      <c r="K161" s="159"/>
      <c r="L161" s="159"/>
      <c r="M161" s="161" t="str">
        <f t="shared" si="4"/>
        <v/>
      </c>
      <c r="N161" s="163" t="str">
        <f t="shared" si="5"/>
        <v/>
      </c>
      <c r="O161" s="146"/>
      <c r="P161" s="146"/>
      <c r="Q161" s="146"/>
    </row>
    <row r="162" spans="3:17" x14ac:dyDescent="0.3">
      <c r="C162" s="28"/>
      <c r="D162" s="28"/>
      <c r="E162" s="28"/>
      <c r="F162" s="152"/>
      <c r="G162" s="28"/>
      <c r="H162" s="155"/>
      <c r="I162" s="157"/>
      <c r="J162" s="157"/>
      <c r="K162" s="159"/>
      <c r="L162" s="159"/>
      <c r="M162" s="161" t="str">
        <f t="shared" si="4"/>
        <v/>
      </c>
      <c r="N162" s="163" t="str">
        <f t="shared" si="5"/>
        <v/>
      </c>
      <c r="O162" s="146"/>
      <c r="P162" s="146"/>
      <c r="Q162" s="146"/>
    </row>
    <row r="163" spans="3:17" x14ac:dyDescent="0.3">
      <c r="C163" s="28"/>
      <c r="D163" s="28"/>
      <c r="E163" s="28"/>
      <c r="F163" s="152"/>
      <c r="G163" s="28"/>
      <c r="H163" s="155"/>
      <c r="I163" s="157"/>
      <c r="J163" s="157"/>
      <c r="K163" s="159"/>
      <c r="L163" s="159"/>
      <c r="M163" s="161" t="str">
        <f t="shared" si="4"/>
        <v/>
      </c>
      <c r="N163" s="163" t="str">
        <f t="shared" si="5"/>
        <v/>
      </c>
      <c r="O163" s="146"/>
      <c r="P163" s="146"/>
      <c r="Q163" s="146"/>
    </row>
    <row r="164" spans="3:17" x14ac:dyDescent="0.3">
      <c r="C164" s="28"/>
      <c r="D164" s="28"/>
      <c r="E164" s="28"/>
      <c r="F164" s="152"/>
      <c r="G164" s="28"/>
      <c r="H164" s="155"/>
      <c r="I164" s="157"/>
      <c r="J164" s="157"/>
      <c r="K164" s="159"/>
      <c r="L164" s="159"/>
      <c r="M164" s="161" t="str">
        <f t="shared" si="4"/>
        <v/>
      </c>
      <c r="N164" s="163" t="str">
        <f t="shared" si="5"/>
        <v/>
      </c>
      <c r="O164" s="146"/>
      <c r="P164" s="146"/>
      <c r="Q164" s="146"/>
    </row>
    <row r="165" spans="3:17" x14ac:dyDescent="0.3">
      <c r="C165" s="28"/>
      <c r="D165" s="28"/>
      <c r="E165" s="28"/>
      <c r="F165" s="152"/>
      <c r="G165" s="28"/>
      <c r="H165" s="155"/>
      <c r="I165" s="157"/>
      <c r="J165" s="157"/>
      <c r="K165" s="159"/>
      <c r="L165" s="159"/>
      <c r="M165" s="161" t="str">
        <f t="shared" si="4"/>
        <v/>
      </c>
      <c r="N165" s="163" t="str">
        <f t="shared" si="5"/>
        <v/>
      </c>
      <c r="O165" s="146"/>
      <c r="P165" s="146"/>
      <c r="Q165" s="146"/>
    </row>
    <row r="166" spans="3:17" x14ac:dyDescent="0.3">
      <c r="C166" s="28"/>
      <c r="D166" s="28"/>
      <c r="E166" s="28"/>
      <c r="F166" s="152"/>
      <c r="G166" s="28"/>
      <c r="H166" s="155"/>
      <c r="I166" s="157"/>
      <c r="J166" s="157"/>
      <c r="K166" s="159"/>
      <c r="L166" s="159"/>
      <c r="M166" s="161" t="str">
        <f t="shared" si="4"/>
        <v/>
      </c>
      <c r="N166" s="163" t="str">
        <f t="shared" si="5"/>
        <v/>
      </c>
      <c r="O166" s="146"/>
      <c r="P166" s="146"/>
      <c r="Q166" s="146"/>
    </row>
    <row r="167" spans="3:17" x14ac:dyDescent="0.3">
      <c r="C167" s="28"/>
      <c r="D167" s="28"/>
      <c r="E167" s="28"/>
      <c r="F167" s="152"/>
      <c r="G167" s="28"/>
      <c r="H167" s="155"/>
      <c r="I167" s="157"/>
      <c r="J167" s="157"/>
      <c r="K167" s="159"/>
      <c r="L167" s="159"/>
      <c r="M167" s="161" t="str">
        <f t="shared" si="4"/>
        <v/>
      </c>
      <c r="N167" s="163" t="str">
        <f t="shared" si="5"/>
        <v/>
      </c>
      <c r="O167" s="146"/>
      <c r="P167" s="146"/>
      <c r="Q167" s="146"/>
    </row>
    <row r="168" spans="3:17" x14ac:dyDescent="0.3">
      <c r="C168" s="28"/>
      <c r="D168" s="28"/>
      <c r="E168" s="28"/>
      <c r="F168" s="152"/>
      <c r="G168" s="28"/>
      <c r="H168" s="155"/>
      <c r="I168" s="157"/>
      <c r="J168" s="157"/>
      <c r="K168" s="159"/>
      <c r="L168" s="159"/>
      <c r="M168" s="161" t="str">
        <f t="shared" si="4"/>
        <v/>
      </c>
      <c r="N168" s="163" t="str">
        <f t="shared" si="5"/>
        <v/>
      </c>
      <c r="O168" s="146"/>
      <c r="P168" s="146"/>
      <c r="Q168" s="146"/>
    </row>
    <row r="169" spans="3:17" x14ac:dyDescent="0.3">
      <c r="C169" s="28"/>
      <c r="D169" s="28"/>
      <c r="E169" s="28"/>
      <c r="F169" s="152"/>
      <c r="G169" s="28"/>
      <c r="H169" s="155"/>
      <c r="I169" s="157"/>
      <c r="J169" s="157"/>
      <c r="K169" s="159"/>
      <c r="L169" s="159"/>
      <c r="M169" s="161" t="str">
        <f t="shared" si="4"/>
        <v/>
      </c>
      <c r="N169" s="163" t="str">
        <f t="shared" si="5"/>
        <v/>
      </c>
      <c r="O169" s="146"/>
      <c r="P169" s="146"/>
      <c r="Q169" s="146"/>
    </row>
    <row r="170" spans="3:17" x14ac:dyDescent="0.3">
      <c r="C170" s="28"/>
      <c r="D170" s="28"/>
      <c r="E170" s="28"/>
      <c r="F170" s="152"/>
      <c r="G170" s="28"/>
      <c r="H170" s="155"/>
      <c r="I170" s="157"/>
      <c r="J170" s="157"/>
      <c r="K170" s="159"/>
      <c r="L170" s="159"/>
      <c r="M170" s="161" t="str">
        <f t="shared" si="4"/>
        <v/>
      </c>
      <c r="N170" s="163" t="str">
        <f t="shared" si="5"/>
        <v/>
      </c>
      <c r="O170" s="146"/>
      <c r="P170" s="146"/>
      <c r="Q170" s="146"/>
    </row>
    <row r="171" spans="3:17" x14ac:dyDescent="0.3">
      <c r="C171" s="28"/>
      <c r="D171" s="28"/>
      <c r="E171" s="28"/>
      <c r="F171" s="152"/>
      <c r="G171" s="28"/>
      <c r="H171" s="155"/>
      <c r="I171" s="157"/>
      <c r="J171" s="157"/>
      <c r="K171" s="159"/>
      <c r="L171" s="159"/>
      <c r="M171" s="161" t="str">
        <f t="shared" si="4"/>
        <v/>
      </c>
      <c r="N171" s="163" t="str">
        <f t="shared" si="5"/>
        <v/>
      </c>
      <c r="O171" s="146"/>
      <c r="P171" s="146"/>
      <c r="Q171" s="146"/>
    </row>
    <row r="172" spans="3:17" x14ac:dyDescent="0.3">
      <c r="C172" s="28"/>
      <c r="D172" s="28"/>
      <c r="E172" s="28"/>
      <c r="F172" s="152"/>
      <c r="G172" s="28"/>
      <c r="H172" s="155"/>
      <c r="I172" s="157"/>
      <c r="J172" s="157"/>
      <c r="K172" s="159"/>
      <c r="L172" s="159"/>
      <c r="M172" s="161" t="str">
        <f t="shared" si="4"/>
        <v/>
      </c>
      <c r="N172" s="163" t="str">
        <f t="shared" si="5"/>
        <v/>
      </c>
      <c r="O172" s="146"/>
      <c r="P172" s="146"/>
      <c r="Q172" s="146"/>
    </row>
    <row r="173" spans="3:17" x14ac:dyDescent="0.3">
      <c r="C173" s="28"/>
      <c r="D173" s="28"/>
      <c r="E173" s="28"/>
      <c r="F173" s="152"/>
      <c r="G173" s="28"/>
      <c r="H173" s="155"/>
      <c r="I173" s="157"/>
      <c r="J173" s="157"/>
      <c r="K173" s="159"/>
      <c r="L173" s="159"/>
      <c r="M173" s="161" t="str">
        <f t="shared" si="4"/>
        <v/>
      </c>
      <c r="N173" s="163" t="str">
        <f t="shared" si="5"/>
        <v/>
      </c>
      <c r="O173" s="146"/>
      <c r="P173" s="146"/>
      <c r="Q173" s="146"/>
    </row>
    <row r="174" spans="3:17" x14ac:dyDescent="0.3">
      <c r="C174" s="28"/>
      <c r="D174" s="28"/>
      <c r="E174" s="28"/>
      <c r="F174" s="152"/>
      <c r="G174" s="28"/>
      <c r="H174" s="155"/>
      <c r="I174" s="157"/>
      <c r="J174" s="157"/>
      <c r="K174" s="159"/>
      <c r="L174" s="159"/>
      <c r="M174" s="161" t="str">
        <f t="shared" si="4"/>
        <v/>
      </c>
      <c r="N174" s="163" t="str">
        <f t="shared" si="5"/>
        <v/>
      </c>
      <c r="O174" s="146"/>
      <c r="P174" s="146"/>
      <c r="Q174" s="146"/>
    </row>
    <row r="175" spans="3:17" x14ac:dyDescent="0.3">
      <c r="C175" s="28"/>
      <c r="D175" s="28"/>
      <c r="E175" s="28"/>
      <c r="F175" s="152"/>
      <c r="G175" s="28"/>
      <c r="H175" s="155"/>
      <c r="I175" s="157"/>
      <c r="J175" s="157"/>
      <c r="K175" s="159"/>
      <c r="L175" s="159"/>
      <c r="M175" s="161" t="str">
        <f t="shared" si="4"/>
        <v/>
      </c>
      <c r="N175" s="163" t="str">
        <f t="shared" si="5"/>
        <v/>
      </c>
      <c r="O175" s="146"/>
      <c r="P175" s="146"/>
      <c r="Q175" s="146"/>
    </row>
    <row r="176" spans="3:17" x14ac:dyDescent="0.3">
      <c r="C176" s="28"/>
      <c r="D176" s="28"/>
      <c r="E176" s="28"/>
      <c r="F176" s="152"/>
      <c r="G176" s="28"/>
      <c r="H176" s="155"/>
      <c r="I176" s="157"/>
      <c r="J176" s="157"/>
      <c r="K176" s="159"/>
      <c r="L176" s="159"/>
      <c r="M176" s="161" t="str">
        <f t="shared" si="4"/>
        <v/>
      </c>
      <c r="N176" s="163" t="str">
        <f t="shared" si="5"/>
        <v/>
      </c>
      <c r="O176" s="146"/>
      <c r="P176" s="146"/>
      <c r="Q176" s="146"/>
    </row>
    <row r="177" spans="3:17" x14ac:dyDescent="0.3">
      <c r="C177" s="28"/>
      <c r="D177" s="28"/>
      <c r="E177" s="28"/>
      <c r="F177" s="152"/>
      <c r="G177" s="28"/>
      <c r="H177" s="155"/>
      <c r="I177" s="157"/>
      <c r="J177" s="157"/>
      <c r="K177" s="159"/>
      <c r="L177" s="159"/>
      <c r="M177" s="161" t="str">
        <f t="shared" si="4"/>
        <v/>
      </c>
      <c r="N177" s="163" t="str">
        <f t="shared" si="5"/>
        <v/>
      </c>
      <c r="O177" s="146"/>
      <c r="P177" s="146"/>
      <c r="Q177" s="146"/>
    </row>
    <row r="178" spans="3:17" x14ac:dyDescent="0.3">
      <c r="C178" s="28"/>
      <c r="D178" s="28"/>
      <c r="E178" s="28"/>
      <c r="F178" s="152"/>
      <c r="G178" s="28"/>
      <c r="H178" s="155"/>
      <c r="I178" s="157"/>
      <c r="J178" s="157"/>
      <c r="K178" s="159"/>
      <c r="L178" s="159"/>
      <c r="M178" s="161" t="str">
        <f t="shared" si="4"/>
        <v/>
      </c>
      <c r="N178" s="163" t="str">
        <f t="shared" si="5"/>
        <v/>
      </c>
      <c r="O178" s="146"/>
      <c r="P178" s="146"/>
      <c r="Q178" s="146"/>
    </row>
    <row r="179" spans="3:17" x14ac:dyDescent="0.3">
      <c r="C179" s="28"/>
      <c r="D179" s="28"/>
      <c r="E179" s="28"/>
      <c r="F179" s="152"/>
      <c r="G179" s="28"/>
      <c r="H179" s="155"/>
      <c r="I179" s="157"/>
      <c r="J179" s="157"/>
      <c r="K179" s="159"/>
      <c r="L179" s="159"/>
      <c r="M179" s="161" t="str">
        <f t="shared" si="4"/>
        <v/>
      </c>
      <c r="N179" s="163" t="str">
        <f t="shared" si="5"/>
        <v/>
      </c>
      <c r="O179" s="146"/>
      <c r="P179" s="146"/>
      <c r="Q179" s="146"/>
    </row>
    <row r="180" spans="3:17" x14ac:dyDescent="0.3">
      <c r="C180" s="28"/>
      <c r="D180" s="28"/>
      <c r="E180" s="28"/>
      <c r="F180" s="152"/>
      <c r="G180" s="28"/>
      <c r="H180" s="155"/>
      <c r="I180" s="157"/>
      <c r="J180" s="157"/>
      <c r="K180" s="159"/>
      <c r="L180" s="159"/>
      <c r="M180" s="161" t="str">
        <f t="shared" si="4"/>
        <v/>
      </c>
      <c r="N180" s="163" t="str">
        <f t="shared" si="5"/>
        <v/>
      </c>
      <c r="O180" s="146"/>
      <c r="P180" s="146"/>
      <c r="Q180" s="146"/>
    </row>
    <row r="181" spans="3:17" x14ac:dyDescent="0.3">
      <c r="C181" s="28"/>
      <c r="D181" s="28"/>
      <c r="E181" s="28"/>
      <c r="F181" s="152"/>
      <c r="G181" s="28"/>
      <c r="H181" s="155"/>
      <c r="I181" s="157"/>
      <c r="J181" s="157"/>
      <c r="K181" s="159"/>
      <c r="L181" s="159"/>
      <c r="M181" s="161" t="str">
        <f t="shared" si="4"/>
        <v/>
      </c>
      <c r="N181" s="163" t="str">
        <f t="shared" si="5"/>
        <v/>
      </c>
      <c r="O181" s="146"/>
      <c r="P181" s="146"/>
      <c r="Q181" s="146"/>
    </row>
    <row r="182" spans="3:17" x14ac:dyDescent="0.3">
      <c r="C182" s="28"/>
      <c r="D182" s="28"/>
      <c r="E182" s="28"/>
      <c r="F182" s="152"/>
      <c r="G182" s="28"/>
      <c r="H182" s="155"/>
      <c r="I182" s="157"/>
      <c r="J182" s="157"/>
      <c r="K182" s="159"/>
      <c r="L182" s="159"/>
      <c r="M182" s="161" t="str">
        <f t="shared" si="4"/>
        <v/>
      </c>
      <c r="N182" s="163" t="str">
        <f t="shared" si="5"/>
        <v/>
      </c>
      <c r="O182" s="146"/>
      <c r="P182" s="146"/>
      <c r="Q182" s="146"/>
    </row>
    <row r="183" spans="3:17" x14ac:dyDescent="0.3">
      <c r="C183" s="28"/>
      <c r="D183" s="28"/>
      <c r="E183" s="28"/>
      <c r="F183" s="152"/>
      <c r="G183" s="28"/>
      <c r="H183" s="155"/>
      <c r="I183" s="157"/>
      <c r="J183" s="157"/>
      <c r="K183" s="159"/>
      <c r="L183" s="159"/>
      <c r="M183" s="161" t="str">
        <f t="shared" si="4"/>
        <v/>
      </c>
      <c r="N183" s="163" t="str">
        <f t="shared" si="5"/>
        <v/>
      </c>
      <c r="O183" s="146"/>
      <c r="P183" s="146"/>
      <c r="Q183" s="146"/>
    </row>
    <row r="184" spans="3:17" x14ac:dyDescent="0.3">
      <c r="C184" s="28"/>
      <c r="D184" s="28"/>
      <c r="E184" s="28"/>
      <c r="F184" s="152"/>
      <c r="G184" s="28"/>
      <c r="H184" s="155"/>
      <c r="I184" s="157"/>
      <c r="J184" s="157"/>
      <c r="K184" s="159"/>
      <c r="L184" s="159"/>
      <c r="M184" s="161" t="str">
        <f t="shared" si="4"/>
        <v/>
      </c>
      <c r="N184" s="163" t="str">
        <f t="shared" si="5"/>
        <v/>
      </c>
      <c r="O184" s="146"/>
      <c r="P184" s="146"/>
      <c r="Q184" s="146"/>
    </row>
    <row r="185" spans="3:17" x14ac:dyDescent="0.3">
      <c r="C185" s="28"/>
      <c r="D185" s="28"/>
      <c r="E185" s="28"/>
      <c r="F185" s="152"/>
      <c r="G185" s="28"/>
      <c r="H185" s="155"/>
      <c r="I185" s="157"/>
      <c r="J185" s="157"/>
      <c r="K185" s="159"/>
      <c r="L185" s="159"/>
      <c r="M185" s="161" t="str">
        <f t="shared" si="4"/>
        <v/>
      </c>
      <c r="N185" s="163" t="str">
        <f t="shared" si="5"/>
        <v/>
      </c>
      <c r="O185" s="146"/>
      <c r="P185" s="146"/>
      <c r="Q185" s="146"/>
    </row>
    <row r="186" spans="3:17" x14ac:dyDescent="0.3">
      <c r="C186" s="28"/>
      <c r="D186" s="28"/>
      <c r="E186" s="28"/>
      <c r="F186" s="152"/>
      <c r="G186" s="28"/>
      <c r="H186" s="155"/>
      <c r="I186" s="157"/>
      <c r="J186" s="157"/>
      <c r="K186" s="159"/>
      <c r="L186" s="159"/>
      <c r="M186" s="161" t="str">
        <f t="shared" si="4"/>
        <v/>
      </c>
      <c r="N186" s="163" t="str">
        <f t="shared" si="5"/>
        <v/>
      </c>
      <c r="O186" s="146"/>
      <c r="P186" s="146"/>
      <c r="Q186" s="146"/>
    </row>
    <row r="187" spans="3:17" x14ac:dyDescent="0.3">
      <c r="C187" s="28"/>
      <c r="D187" s="28"/>
      <c r="E187" s="28"/>
      <c r="F187" s="152"/>
      <c r="G187" s="28"/>
      <c r="H187" s="155"/>
      <c r="I187" s="157"/>
      <c r="J187" s="157"/>
      <c r="K187" s="159"/>
      <c r="L187" s="159"/>
      <c r="M187" s="161" t="str">
        <f t="shared" si="4"/>
        <v/>
      </c>
      <c r="N187" s="163" t="str">
        <f t="shared" si="5"/>
        <v/>
      </c>
      <c r="O187" s="146"/>
      <c r="P187" s="146"/>
      <c r="Q187" s="146"/>
    </row>
    <row r="188" spans="3:17" x14ac:dyDescent="0.3">
      <c r="C188" s="28"/>
      <c r="D188" s="28"/>
      <c r="E188" s="28"/>
      <c r="F188" s="152"/>
      <c r="G188" s="28"/>
      <c r="H188" s="155"/>
      <c r="I188" s="157"/>
      <c r="J188" s="157"/>
      <c r="K188" s="159"/>
      <c r="L188" s="159"/>
      <c r="M188" s="161" t="str">
        <f t="shared" si="4"/>
        <v/>
      </c>
      <c r="N188" s="163" t="str">
        <f t="shared" si="5"/>
        <v/>
      </c>
      <c r="O188" s="146"/>
      <c r="P188" s="146"/>
      <c r="Q188" s="146"/>
    </row>
    <row r="189" spans="3:17" x14ac:dyDescent="0.3">
      <c r="C189" s="28"/>
      <c r="D189" s="28"/>
      <c r="E189" s="28"/>
      <c r="F189" s="152"/>
      <c r="G189" s="28"/>
      <c r="H189" s="155"/>
      <c r="I189" s="157"/>
      <c r="J189" s="157"/>
      <c r="K189" s="159"/>
      <c r="L189" s="159"/>
      <c r="M189" s="161" t="str">
        <f t="shared" si="4"/>
        <v/>
      </c>
      <c r="N189" s="163" t="str">
        <f t="shared" si="5"/>
        <v/>
      </c>
      <c r="O189" s="146"/>
      <c r="P189" s="146"/>
      <c r="Q189" s="146"/>
    </row>
    <row r="190" spans="3:17" x14ac:dyDescent="0.3">
      <c r="C190" s="28"/>
      <c r="D190" s="28"/>
      <c r="E190" s="28"/>
      <c r="F190" s="152"/>
      <c r="G190" s="28"/>
      <c r="H190" s="155"/>
      <c r="I190" s="157"/>
      <c r="J190" s="157"/>
      <c r="K190" s="159"/>
      <c r="L190" s="159"/>
      <c r="M190" s="161" t="str">
        <f t="shared" si="4"/>
        <v/>
      </c>
      <c r="N190" s="163" t="str">
        <f t="shared" si="5"/>
        <v/>
      </c>
      <c r="O190" s="146"/>
      <c r="P190" s="146"/>
      <c r="Q190" s="146"/>
    </row>
    <row r="191" spans="3:17" x14ac:dyDescent="0.3">
      <c r="C191" s="28"/>
      <c r="D191" s="28"/>
      <c r="E191" s="28"/>
      <c r="F191" s="152"/>
      <c r="G191" s="28"/>
      <c r="H191" s="155"/>
      <c r="I191" s="157"/>
      <c r="J191" s="157"/>
      <c r="K191" s="159"/>
      <c r="L191" s="159"/>
      <c r="M191" s="161" t="str">
        <f t="shared" si="4"/>
        <v/>
      </c>
      <c r="N191" s="163" t="str">
        <f t="shared" si="5"/>
        <v/>
      </c>
      <c r="O191" s="146"/>
      <c r="P191" s="146"/>
      <c r="Q191" s="146"/>
    </row>
    <row r="192" spans="3:17" x14ac:dyDescent="0.3">
      <c r="C192" s="28"/>
      <c r="D192" s="28"/>
      <c r="E192" s="28"/>
      <c r="F192" s="152"/>
      <c r="G192" s="28"/>
      <c r="H192" s="155"/>
      <c r="I192" s="157"/>
      <c r="J192" s="157"/>
      <c r="K192" s="159"/>
      <c r="L192" s="159"/>
      <c r="M192" s="161" t="str">
        <f t="shared" si="4"/>
        <v/>
      </c>
      <c r="N192" s="163" t="str">
        <f t="shared" si="5"/>
        <v/>
      </c>
      <c r="O192" s="146"/>
      <c r="P192" s="146"/>
      <c r="Q192" s="146"/>
    </row>
    <row r="193" spans="3:17" x14ac:dyDescent="0.3">
      <c r="C193" s="28"/>
      <c r="D193" s="28"/>
      <c r="E193" s="28"/>
      <c r="F193" s="152"/>
      <c r="G193" s="28"/>
      <c r="H193" s="155"/>
      <c r="I193" s="157"/>
      <c r="J193" s="157"/>
      <c r="K193" s="159"/>
      <c r="L193" s="159"/>
      <c r="M193" s="161" t="str">
        <f t="shared" si="4"/>
        <v/>
      </c>
      <c r="N193" s="163" t="str">
        <f t="shared" si="5"/>
        <v/>
      </c>
      <c r="O193" s="146"/>
      <c r="P193" s="146"/>
      <c r="Q193" s="146"/>
    </row>
    <row r="194" spans="3:17" x14ac:dyDescent="0.3">
      <c r="C194" s="28"/>
      <c r="D194" s="28"/>
      <c r="E194" s="28"/>
      <c r="F194" s="152"/>
      <c r="G194" s="28"/>
      <c r="H194" s="155"/>
      <c r="I194" s="157"/>
      <c r="J194" s="157"/>
      <c r="K194" s="159"/>
      <c r="L194" s="159"/>
      <c r="M194" s="161" t="str">
        <f t="shared" si="4"/>
        <v/>
      </c>
      <c r="N194" s="163" t="str">
        <f t="shared" si="5"/>
        <v/>
      </c>
      <c r="O194" s="146"/>
      <c r="P194" s="146"/>
      <c r="Q194" s="146"/>
    </row>
    <row r="195" spans="3:17" x14ac:dyDescent="0.3">
      <c r="C195" s="28"/>
      <c r="D195" s="28"/>
      <c r="E195" s="28"/>
      <c r="F195" s="152"/>
      <c r="G195" s="28"/>
      <c r="H195" s="155"/>
      <c r="I195" s="157"/>
      <c r="J195" s="157"/>
      <c r="K195" s="159"/>
      <c r="L195" s="159"/>
      <c r="M195" s="161" t="str">
        <f t="shared" ref="M195:M258" si="6">IF(OR(K195="",L195=""),"",L195-K195)</f>
        <v/>
      </c>
      <c r="N195" s="163" t="str">
        <f t="shared" ref="N195:N258" si="7">IF(OR(K195="",L195=""),"",IF(AND(H195="STANDARD",I195="NO",M195&lt;31),"YES",IF(AND(H195="STANDARD",I195="YES",M195&lt;45),"YES",IF(AND(H195="EXPEDITED",I195="NO",M195&lt;=3),"YES",IF(AND(H195="EXPEDITED",I195="YES",M195&lt;18),"YES","NO")))))</f>
        <v/>
      </c>
      <c r="O195" s="146"/>
      <c r="P195" s="146"/>
      <c r="Q195" s="146"/>
    </row>
    <row r="196" spans="3:17" x14ac:dyDescent="0.3">
      <c r="C196" s="28"/>
      <c r="D196" s="28"/>
      <c r="E196" s="28"/>
      <c r="F196" s="152"/>
      <c r="G196" s="28"/>
      <c r="H196" s="155"/>
      <c r="I196" s="157"/>
      <c r="J196" s="157"/>
      <c r="K196" s="159"/>
      <c r="L196" s="159"/>
      <c r="M196" s="161" t="str">
        <f t="shared" si="6"/>
        <v/>
      </c>
      <c r="N196" s="163" t="str">
        <f t="shared" si="7"/>
        <v/>
      </c>
      <c r="O196" s="146"/>
      <c r="P196" s="146"/>
      <c r="Q196" s="146"/>
    </row>
    <row r="197" spans="3:17" x14ac:dyDescent="0.3">
      <c r="C197" s="28"/>
      <c r="D197" s="28"/>
      <c r="E197" s="28"/>
      <c r="F197" s="152"/>
      <c r="G197" s="28"/>
      <c r="H197" s="155"/>
      <c r="I197" s="157"/>
      <c r="J197" s="157"/>
      <c r="K197" s="159"/>
      <c r="L197" s="159"/>
      <c r="M197" s="161" t="str">
        <f t="shared" si="6"/>
        <v/>
      </c>
      <c r="N197" s="163" t="str">
        <f t="shared" si="7"/>
        <v/>
      </c>
      <c r="O197" s="146"/>
      <c r="P197" s="146"/>
      <c r="Q197" s="146"/>
    </row>
    <row r="198" spans="3:17" x14ac:dyDescent="0.3">
      <c r="C198" s="28"/>
      <c r="D198" s="28"/>
      <c r="E198" s="28"/>
      <c r="F198" s="152"/>
      <c r="G198" s="28"/>
      <c r="H198" s="155"/>
      <c r="I198" s="157"/>
      <c r="J198" s="157"/>
      <c r="K198" s="159"/>
      <c r="L198" s="159"/>
      <c r="M198" s="161" t="str">
        <f t="shared" si="6"/>
        <v/>
      </c>
      <c r="N198" s="163" t="str">
        <f t="shared" si="7"/>
        <v/>
      </c>
      <c r="O198" s="146"/>
      <c r="P198" s="146"/>
      <c r="Q198" s="146"/>
    </row>
    <row r="199" spans="3:17" x14ac:dyDescent="0.3">
      <c r="C199" s="28"/>
      <c r="D199" s="28"/>
      <c r="E199" s="28"/>
      <c r="F199" s="152"/>
      <c r="G199" s="28"/>
      <c r="H199" s="155"/>
      <c r="I199" s="157"/>
      <c r="J199" s="157"/>
      <c r="K199" s="159"/>
      <c r="L199" s="159"/>
      <c r="M199" s="161" t="str">
        <f t="shared" si="6"/>
        <v/>
      </c>
      <c r="N199" s="163" t="str">
        <f t="shared" si="7"/>
        <v/>
      </c>
      <c r="O199" s="146"/>
      <c r="P199" s="146"/>
      <c r="Q199" s="146"/>
    </row>
    <row r="200" spans="3:17" x14ac:dyDescent="0.3">
      <c r="C200" s="28"/>
      <c r="D200" s="28"/>
      <c r="E200" s="28"/>
      <c r="F200" s="152"/>
      <c r="G200" s="28"/>
      <c r="H200" s="155"/>
      <c r="I200" s="157"/>
      <c r="J200" s="157"/>
      <c r="K200" s="159"/>
      <c r="L200" s="159"/>
      <c r="M200" s="161" t="str">
        <f t="shared" si="6"/>
        <v/>
      </c>
      <c r="N200" s="163" t="str">
        <f t="shared" si="7"/>
        <v/>
      </c>
      <c r="O200" s="146"/>
      <c r="P200" s="146"/>
      <c r="Q200" s="146"/>
    </row>
    <row r="201" spans="3:17" x14ac:dyDescent="0.3">
      <c r="C201" s="28"/>
      <c r="D201" s="28"/>
      <c r="E201" s="28"/>
      <c r="F201" s="152"/>
      <c r="G201" s="28"/>
      <c r="H201" s="155"/>
      <c r="I201" s="157"/>
      <c r="J201" s="157"/>
      <c r="K201" s="159"/>
      <c r="L201" s="159"/>
      <c r="M201" s="161" t="str">
        <f t="shared" si="6"/>
        <v/>
      </c>
      <c r="N201" s="163" t="str">
        <f t="shared" si="7"/>
        <v/>
      </c>
      <c r="O201" s="146"/>
      <c r="P201" s="146"/>
      <c r="Q201" s="146"/>
    </row>
    <row r="202" spans="3:17" x14ac:dyDescent="0.3">
      <c r="C202" s="28"/>
      <c r="D202" s="28"/>
      <c r="E202" s="28"/>
      <c r="F202" s="152"/>
      <c r="G202" s="28"/>
      <c r="H202" s="155"/>
      <c r="I202" s="157"/>
      <c r="J202" s="157"/>
      <c r="K202" s="159"/>
      <c r="L202" s="159"/>
      <c r="M202" s="161" t="str">
        <f t="shared" si="6"/>
        <v/>
      </c>
      <c r="N202" s="163" t="str">
        <f t="shared" si="7"/>
        <v/>
      </c>
      <c r="O202" s="146"/>
      <c r="P202" s="146"/>
      <c r="Q202" s="146"/>
    </row>
    <row r="203" spans="3:17" x14ac:dyDescent="0.3">
      <c r="C203" s="28"/>
      <c r="D203" s="28"/>
      <c r="E203" s="28"/>
      <c r="F203" s="152"/>
      <c r="G203" s="28"/>
      <c r="H203" s="155"/>
      <c r="I203" s="157"/>
      <c r="J203" s="157"/>
      <c r="K203" s="159"/>
      <c r="L203" s="159"/>
      <c r="M203" s="161" t="str">
        <f t="shared" si="6"/>
        <v/>
      </c>
      <c r="N203" s="163" t="str">
        <f t="shared" si="7"/>
        <v/>
      </c>
      <c r="O203" s="146"/>
      <c r="P203" s="146"/>
      <c r="Q203" s="146"/>
    </row>
    <row r="204" spans="3:17" x14ac:dyDescent="0.3">
      <c r="C204" s="28"/>
      <c r="D204" s="28"/>
      <c r="E204" s="28"/>
      <c r="F204" s="152"/>
      <c r="G204" s="28"/>
      <c r="H204" s="155"/>
      <c r="I204" s="157"/>
      <c r="J204" s="157"/>
      <c r="K204" s="159"/>
      <c r="L204" s="159"/>
      <c r="M204" s="161" t="str">
        <f t="shared" si="6"/>
        <v/>
      </c>
      <c r="N204" s="163" t="str">
        <f t="shared" si="7"/>
        <v/>
      </c>
      <c r="O204" s="146"/>
      <c r="P204" s="146"/>
      <c r="Q204" s="146"/>
    </row>
    <row r="205" spans="3:17" x14ac:dyDescent="0.3">
      <c r="C205" s="28"/>
      <c r="D205" s="28"/>
      <c r="E205" s="28"/>
      <c r="F205" s="152"/>
      <c r="G205" s="28"/>
      <c r="H205" s="155"/>
      <c r="I205" s="157"/>
      <c r="J205" s="157"/>
      <c r="K205" s="159"/>
      <c r="L205" s="159"/>
      <c r="M205" s="161" t="str">
        <f t="shared" si="6"/>
        <v/>
      </c>
      <c r="N205" s="163" t="str">
        <f t="shared" si="7"/>
        <v/>
      </c>
      <c r="O205" s="146"/>
      <c r="P205" s="146"/>
      <c r="Q205" s="146"/>
    </row>
    <row r="206" spans="3:17" x14ac:dyDescent="0.3">
      <c r="C206" s="28"/>
      <c r="D206" s="28"/>
      <c r="E206" s="28"/>
      <c r="F206" s="152"/>
      <c r="G206" s="28"/>
      <c r="H206" s="155"/>
      <c r="I206" s="157"/>
      <c r="J206" s="157"/>
      <c r="K206" s="159"/>
      <c r="L206" s="159"/>
      <c r="M206" s="161" t="str">
        <f t="shared" si="6"/>
        <v/>
      </c>
      <c r="N206" s="163" t="str">
        <f t="shared" si="7"/>
        <v/>
      </c>
      <c r="O206" s="146"/>
      <c r="P206" s="146"/>
      <c r="Q206" s="146"/>
    </row>
    <row r="207" spans="3:17" x14ac:dyDescent="0.3">
      <c r="C207" s="28"/>
      <c r="D207" s="28"/>
      <c r="E207" s="28"/>
      <c r="F207" s="152"/>
      <c r="G207" s="28"/>
      <c r="H207" s="155"/>
      <c r="I207" s="157"/>
      <c r="J207" s="157"/>
      <c r="K207" s="159"/>
      <c r="L207" s="159"/>
      <c r="M207" s="161" t="str">
        <f t="shared" si="6"/>
        <v/>
      </c>
      <c r="N207" s="163" t="str">
        <f t="shared" si="7"/>
        <v/>
      </c>
      <c r="O207" s="146"/>
      <c r="P207" s="146"/>
      <c r="Q207" s="146"/>
    </row>
    <row r="208" spans="3:17" x14ac:dyDescent="0.3">
      <c r="C208" s="28"/>
      <c r="D208" s="28"/>
      <c r="E208" s="28"/>
      <c r="F208" s="152"/>
      <c r="G208" s="28"/>
      <c r="H208" s="155"/>
      <c r="I208" s="157"/>
      <c r="J208" s="157"/>
      <c r="K208" s="159"/>
      <c r="L208" s="159"/>
      <c r="M208" s="161" t="str">
        <f t="shared" si="6"/>
        <v/>
      </c>
      <c r="N208" s="163" t="str">
        <f t="shared" si="7"/>
        <v/>
      </c>
      <c r="O208" s="146"/>
      <c r="P208" s="146"/>
      <c r="Q208" s="146"/>
    </row>
    <row r="209" spans="3:17" x14ac:dyDescent="0.3">
      <c r="C209" s="28"/>
      <c r="D209" s="28"/>
      <c r="E209" s="28"/>
      <c r="F209" s="152"/>
      <c r="G209" s="28"/>
      <c r="H209" s="155"/>
      <c r="I209" s="157"/>
      <c r="J209" s="157"/>
      <c r="K209" s="159"/>
      <c r="L209" s="159"/>
      <c r="M209" s="161" t="str">
        <f t="shared" si="6"/>
        <v/>
      </c>
      <c r="N209" s="163" t="str">
        <f t="shared" si="7"/>
        <v/>
      </c>
      <c r="O209" s="146"/>
      <c r="P209" s="146"/>
      <c r="Q209" s="146"/>
    </row>
    <row r="210" spans="3:17" x14ac:dyDescent="0.3">
      <c r="C210" s="28"/>
      <c r="D210" s="28"/>
      <c r="E210" s="28"/>
      <c r="F210" s="152"/>
      <c r="G210" s="28"/>
      <c r="H210" s="155"/>
      <c r="I210" s="157"/>
      <c r="J210" s="157"/>
      <c r="K210" s="159"/>
      <c r="L210" s="159"/>
      <c r="M210" s="161" t="str">
        <f t="shared" si="6"/>
        <v/>
      </c>
      <c r="N210" s="163" t="str">
        <f t="shared" si="7"/>
        <v/>
      </c>
      <c r="O210" s="146"/>
      <c r="P210" s="146"/>
      <c r="Q210" s="146"/>
    </row>
    <row r="211" spans="3:17" x14ac:dyDescent="0.3">
      <c r="C211" s="28"/>
      <c r="D211" s="28"/>
      <c r="E211" s="28"/>
      <c r="F211" s="152"/>
      <c r="G211" s="28"/>
      <c r="H211" s="155"/>
      <c r="I211" s="157"/>
      <c r="J211" s="157"/>
      <c r="K211" s="159"/>
      <c r="L211" s="159"/>
      <c r="M211" s="161" t="str">
        <f t="shared" si="6"/>
        <v/>
      </c>
      <c r="N211" s="163" t="str">
        <f t="shared" si="7"/>
        <v/>
      </c>
      <c r="O211" s="146"/>
      <c r="P211" s="146"/>
      <c r="Q211" s="146"/>
    </row>
    <row r="212" spans="3:17" x14ac:dyDescent="0.3">
      <c r="C212" s="28"/>
      <c r="D212" s="28"/>
      <c r="E212" s="28"/>
      <c r="F212" s="152"/>
      <c r="G212" s="28"/>
      <c r="H212" s="155"/>
      <c r="I212" s="157"/>
      <c r="J212" s="157"/>
      <c r="K212" s="159"/>
      <c r="L212" s="159"/>
      <c r="M212" s="161" t="str">
        <f t="shared" si="6"/>
        <v/>
      </c>
      <c r="N212" s="163" t="str">
        <f t="shared" si="7"/>
        <v/>
      </c>
      <c r="O212" s="146"/>
      <c r="P212" s="146"/>
      <c r="Q212" s="146"/>
    </row>
    <row r="213" spans="3:17" x14ac:dyDescent="0.3">
      <c r="C213" s="28"/>
      <c r="D213" s="28"/>
      <c r="E213" s="28"/>
      <c r="F213" s="152"/>
      <c r="G213" s="28"/>
      <c r="H213" s="155"/>
      <c r="I213" s="157"/>
      <c r="J213" s="157"/>
      <c r="K213" s="159"/>
      <c r="L213" s="159"/>
      <c r="M213" s="161" t="str">
        <f t="shared" si="6"/>
        <v/>
      </c>
      <c r="N213" s="163" t="str">
        <f t="shared" si="7"/>
        <v/>
      </c>
      <c r="O213" s="146"/>
      <c r="P213" s="146"/>
      <c r="Q213" s="146"/>
    </row>
    <row r="214" spans="3:17" x14ac:dyDescent="0.3">
      <c r="C214" s="28"/>
      <c r="D214" s="28"/>
      <c r="E214" s="28"/>
      <c r="F214" s="152"/>
      <c r="G214" s="28"/>
      <c r="H214" s="155"/>
      <c r="I214" s="157"/>
      <c r="J214" s="157"/>
      <c r="K214" s="159"/>
      <c r="L214" s="159"/>
      <c r="M214" s="161" t="str">
        <f t="shared" si="6"/>
        <v/>
      </c>
      <c r="N214" s="163" t="str">
        <f t="shared" si="7"/>
        <v/>
      </c>
      <c r="O214" s="146"/>
      <c r="P214" s="146"/>
      <c r="Q214" s="146"/>
    </row>
    <row r="215" spans="3:17" x14ac:dyDescent="0.3">
      <c r="C215" s="28"/>
      <c r="D215" s="28"/>
      <c r="E215" s="28"/>
      <c r="F215" s="152"/>
      <c r="G215" s="28"/>
      <c r="H215" s="155"/>
      <c r="I215" s="157"/>
      <c r="J215" s="157"/>
      <c r="K215" s="159"/>
      <c r="L215" s="159"/>
      <c r="M215" s="161" t="str">
        <f t="shared" si="6"/>
        <v/>
      </c>
      <c r="N215" s="163" t="str">
        <f t="shared" si="7"/>
        <v/>
      </c>
      <c r="O215" s="146"/>
      <c r="P215" s="146"/>
      <c r="Q215" s="146"/>
    </row>
    <row r="216" spans="3:17" x14ac:dyDescent="0.3">
      <c r="C216" s="28"/>
      <c r="D216" s="28"/>
      <c r="E216" s="28"/>
      <c r="F216" s="152"/>
      <c r="G216" s="28"/>
      <c r="H216" s="155"/>
      <c r="I216" s="157"/>
      <c r="J216" s="157"/>
      <c r="K216" s="159"/>
      <c r="L216" s="159"/>
      <c r="M216" s="161" t="str">
        <f t="shared" si="6"/>
        <v/>
      </c>
      <c r="N216" s="163" t="str">
        <f t="shared" si="7"/>
        <v/>
      </c>
      <c r="O216" s="146"/>
      <c r="P216" s="146"/>
      <c r="Q216" s="146"/>
    </row>
    <row r="217" spans="3:17" x14ac:dyDescent="0.3">
      <c r="C217" s="28"/>
      <c r="D217" s="28"/>
      <c r="E217" s="28"/>
      <c r="F217" s="152"/>
      <c r="G217" s="28"/>
      <c r="H217" s="155"/>
      <c r="I217" s="157"/>
      <c r="J217" s="157"/>
      <c r="K217" s="159"/>
      <c r="L217" s="159"/>
      <c r="M217" s="161" t="str">
        <f t="shared" si="6"/>
        <v/>
      </c>
      <c r="N217" s="163" t="str">
        <f t="shared" si="7"/>
        <v/>
      </c>
      <c r="O217" s="146"/>
      <c r="P217" s="146"/>
      <c r="Q217" s="146"/>
    </row>
    <row r="218" spans="3:17" x14ac:dyDescent="0.3">
      <c r="C218" s="28"/>
      <c r="D218" s="28"/>
      <c r="E218" s="28"/>
      <c r="F218" s="152"/>
      <c r="G218" s="28"/>
      <c r="H218" s="155"/>
      <c r="I218" s="157"/>
      <c r="J218" s="157"/>
      <c r="K218" s="159"/>
      <c r="L218" s="159"/>
      <c r="M218" s="161" t="str">
        <f t="shared" si="6"/>
        <v/>
      </c>
      <c r="N218" s="163" t="str">
        <f t="shared" si="7"/>
        <v/>
      </c>
      <c r="O218" s="146"/>
      <c r="P218" s="146"/>
      <c r="Q218" s="146"/>
    </row>
    <row r="219" spans="3:17" x14ac:dyDescent="0.3">
      <c r="C219" s="28"/>
      <c r="D219" s="28"/>
      <c r="E219" s="28"/>
      <c r="F219" s="152"/>
      <c r="G219" s="28"/>
      <c r="H219" s="155"/>
      <c r="I219" s="157"/>
      <c r="J219" s="157"/>
      <c r="K219" s="159"/>
      <c r="L219" s="159"/>
      <c r="M219" s="161" t="str">
        <f t="shared" si="6"/>
        <v/>
      </c>
      <c r="N219" s="163" t="str">
        <f t="shared" si="7"/>
        <v/>
      </c>
      <c r="O219" s="146"/>
      <c r="P219" s="146"/>
      <c r="Q219" s="146"/>
    </row>
    <row r="220" spans="3:17" x14ac:dyDescent="0.3">
      <c r="C220" s="28"/>
      <c r="D220" s="28"/>
      <c r="E220" s="28"/>
      <c r="F220" s="152"/>
      <c r="G220" s="28"/>
      <c r="H220" s="155"/>
      <c r="I220" s="157"/>
      <c r="J220" s="157"/>
      <c r="K220" s="159"/>
      <c r="L220" s="159"/>
      <c r="M220" s="161" t="str">
        <f t="shared" si="6"/>
        <v/>
      </c>
      <c r="N220" s="163" t="str">
        <f t="shared" si="7"/>
        <v/>
      </c>
      <c r="O220" s="146"/>
      <c r="P220" s="146"/>
      <c r="Q220" s="146"/>
    </row>
    <row r="221" spans="3:17" x14ac:dyDescent="0.3">
      <c r="C221" s="28"/>
      <c r="D221" s="28"/>
      <c r="E221" s="28"/>
      <c r="F221" s="152"/>
      <c r="G221" s="28"/>
      <c r="H221" s="155"/>
      <c r="I221" s="157"/>
      <c r="J221" s="157"/>
      <c r="K221" s="159"/>
      <c r="L221" s="159"/>
      <c r="M221" s="161" t="str">
        <f t="shared" si="6"/>
        <v/>
      </c>
      <c r="N221" s="163" t="str">
        <f t="shared" si="7"/>
        <v/>
      </c>
      <c r="O221" s="146"/>
      <c r="P221" s="146"/>
      <c r="Q221" s="146"/>
    </row>
    <row r="222" spans="3:17" x14ac:dyDescent="0.3">
      <c r="C222" s="28"/>
      <c r="D222" s="28"/>
      <c r="E222" s="28"/>
      <c r="F222" s="152"/>
      <c r="G222" s="28"/>
      <c r="H222" s="155"/>
      <c r="I222" s="157"/>
      <c r="J222" s="157"/>
      <c r="K222" s="159"/>
      <c r="L222" s="159"/>
      <c r="M222" s="161" t="str">
        <f t="shared" si="6"/>
        <v/>
      </c>
      <c r="N222" s="163" t="str">
        <f t="shared" si="7"/>
        <v/>
      </c>
      <c r="O222" s="146"/>
      <c r="P222" s="146"/>
      <c r="Q222" s="146"/>
    </row>
    <row r="223" spans="3:17" x14ac:dyDescent="0.3">
      <c r="C223" s="28"/>
      <c r="D223" s="28"/>
      <c r="E223" s="28"/>
      <c r="F223" s="152"/>
      <c r="G223" s="28"/>
      <c r="H223" s="155"/>
      <c r="I223" s="157"/>
      <c r="J223" s="157"/>
      <c r="K223" s="159"/>
      <c r="L223" s="159"/>
      <c r="M223" s="161" t="str">
        <f t="shared" si="6"/>
        <v/>
      </c>
      <c r="N223" s="163" t="str">
        <f t="shared" si="7"/>
        <v/>
      </c>
      <c r="O223" s="146"/>
      <c r="P223" s="146"/>
      <c r="Q223" s="146"/>
    </row>
    <row r="224" spans="3:17" x14ac:dyDescent="0.3">
      <c r="C224" s="28"/>
      <c r="D224" s="28"/>
      <c r="E224" s="28"/>
      <c r="F224" s="152"/>
      <c r="G224" s="28"/>
      <c r="H224" s="155"/>
      <c r="I224" s="157"/>
      <c r="J224" s="157"/>
      <c r="K224" s="159"/>
      <c r="L224" s="159"/>
      <c r="M224" s="161" t="str">
        <f t="shared" si="6"/>
        <v/>
      </c>
      <c r="N224" s="163" t="str">
        <f t="shared" si="7"/>
        <v/>
      </c>
      <c r="O224" s="146"/>
      <c r="P224" s="146"/>
      <c r="Q224" s="146"/>
    </row>
    <row r="225" spans="3:17" x14ac:dyDescent="0.3">
      <c r="C225" s="28"/>
      <c r="D225" s="28"/>
      <c r="E225" s="28"/>
      <c r="F225" s="152"/>
      <c r="G225" s="28"/>
      <c r="H225" s="155"/>
      <c r="I225" s="157"/>
      <c r="J225" s="157"/>
      <c r="K225" s="159"/>
      <c r="L225" s="159"/>
      <c r="M225" s="161" t="str">
        <f t="shared" si="6"/>
        <v/>
      </c>
      <c r="N225" s="163" t="str">
        <f t="shared" si="7"/>
        <v/>
      </c>
      <c r="O225" s="146"/>
      <c r="P225" s="146"/>
      <c r="Q225" s="146"/>
    </row>
    <row r="226" spans="3:17" x14ac:dyDescent="0.3">
      <c r="C226" s="28"/>
      <c r="D226" s="28"/>
      <c r="E226" s="28"/>
      <c r="F226" s="152"/>
      <c r="G226" s="28"/>
      <c r="H226" s="155"/>
      <c r="I226" s="157"/>
      <c r="J226" s="157"/>
      <c r="K226" s="159"/>
      <c r="L226" s="159"/>
      <c r="M226" s="161" t="str">
        <f t="shared" si="6"/>
        <v/>
      </c>
      <c r="N226" s="163" t="str">
        <f t="shared" si="7"/>
        <v/>
      </c>
      <c r="O226" s="146"/>
      <c r="P226" s="146"/>
      <c r="Q226" s="146"/>
    </row>
    <row r="227" spans="3:17" x14ac:dyDescent="0.3">
      <c r="C227" s="28"/>
      <c r="D227" s="28"/>
      <c r="E227" s="28"/>
      <c r="F227" s="152"/>
      <c r="G227" s="28"/>
      <c r="H227" s="155"/>
      <c r="I227" s="157"/>
      <c r="J227" s="157"/>
      <c r="K227" s="159"/>
      <c r="L227" s="159"/>
      <c r="M227" s="161" t="str">
        <f t="shared" si="6"/>
        <v/>
      </c>
      <c r="N227" s="163" t="str">
        <f t="shared" si="7"/>
        <v/>
      </c>
      <c r="O227" s="146"/>
      <c r="P227" s="146"/>
      <c r="Q227" s="146"/>
    </row>
    <row r="228" spans="3:17" x14ac:dyDescent="0.3">
      <c r="C228" s="28"/>
      <c r="D228" s="28"/>
      <c r="E228" s="28"/>
      <c r="F228" s="152"/>
      <c r="G228" s="28"/>
      <c r="H228" s="155"/>
      <c r="I228" s="157"/>
      <c r="J228" s="157"/>
      <c r="K228" s="159"/>
      <c r="L228" s="159"/>
      <c r="M228" s="161" t="str">
        <f t="shared" si="6"/>
        <v/>
      </c>
      <c r="N228" s="163" t="str">
        <f t="shared" si="7"/>
        <v/>
      </c>
      <c r="O228" s="146"/>
      <c r="P228" s="146"/>
      <c r="Q228" s="146"/>
    </row>
    <row r="229" spans="3:17" x14ac:dyDescent="0.3">
      <c r="C229" s="28"/>
      <c r="D229" s="28"/>
      <c r="E229" s="28"/>
      <c r="F229" s="152"/>
      <c r="G229" s="28"/>
      <c r="H229" s="155"/>
      <c r="I229" s="157"/>
      <c r="J229" s="157"/>
      <c r="K229" s="159"/>
      <c r="L229" s="159"/>
      <c r="M229" s="161" t="str">
        <f t="shared" si="6"/>
        <v/>
      </c>
      <c r="N229" s="163" t="str">
        <f t="shared" si="7"/>
        <v/>
      </c>
      <c r="O229" s="146"/>
      <c r="P229" s="146"/>
      <c r="Q229" s="146"/>
    </row>
    <row r="230" spans="3:17" x14ac:dyDescent="0.3">
      <c r="C230" s="28"/>
      <c r="D230" s="28"/>
      <c r="E230" s="28"/>
      <c r="F230" s="152"/>
      <c r="G230" s="28"/>
      <c r="H230" s="155"/>
      <c r="I230" s="157"/>
      <c r="J230" s="157"/>
      <c r="K230" s="159"/>
      <c r="L230" s="159"/>
      <c r="M230" s="161" t="str">
        <f t="shared" si="6"/>
        <v/>
      </c>
      <c r="N230" s="163" t="str">
        <f t="shared" si="7"/>
        <v/>
      </c>
      <c r="O230" s="146"/>
      <c r="P230" s="146"/>
      <c r="Q230" s="146"/>
    </row>
    <row r="231" spans="3:17" x14ac:dyDescent="0.3">
      <c r="C231" s="28"/>
      <c r="D231" s="28"/>
      <c r="E231" s="28"/>
      <c r="F231" s="152"/>
      <c r="G231" s="28"/>
      <c r="H231" s="155"/>
      <c r="I231" s="157"/>
      <c r="J231" s="157"/>
      <c r="K231" s="159"/>
      <c r="L231" s="159"/>
      <c r="M231" s="161" t="str">
        <f t="shared" si="6"/>
        <v/>
      </c>
      <c r="N231" s="163" t="str">
        <f t="shared" si="7"/>
        <v/>
      </c>
      <c r="O231" s="146"/>
      <c r="P231" s="146"/>
      <c r="Q231" s="146"/>
    </row>
    <row r="232" spans="3:17" x14ac:dyDescent="0.3">
      <c r="C232" s="28"/>
      <c r="D232" s="28"/>
      <c r="E232" s="28"/>
      <c r="F232" s="152"/>
      <c r="G232" s="28"/>
      <c r="H232" s="155"/>
      <c r="I232" s="157"/>
      <c r="J232" s="157"/>
      <c r="K232" s="159"/>
      <c r="L232" s="159"/>
      <c r="M232" s="161" t="str">
        <f t="shared" si="6"/>
        <v/>
      </c>
      <c r="N232" s="163" t="str">
        <f t="shared" si="7"/>
        <v/>
      </c>
      <c r="O232" s="146"/>
      <c r="P232" s="146"/>
      <c r="Q232" s="146"/>
    </row>
    <row r="233" spans="3:17" x14ac:dyDescent="0.3">
      <c r="C233" s="28"/>
      <c r="D233" s="28"/>
      <c r="E233" s="28"/>
      <c r="F233" s="152"/>
      <c r="G233" s="28"/>
      <c r="H233" s="155"/>
      <c r="I233" s="157"/>
      <c r="J233" s="157"/>
      <c r="K233" s="159"/>
      <c r="L233" s="159"/>
      <c r="M233" s="161" t="str">
        <f t="shared" si="6"/>
        <v/>
      </c>
      <c r="N233" s="163" t="str">
        <f t="shared" si="7"/>
        <v/>
      </c>
      <c r="O233" s="146"/>
      <c r="P233" s="146"/>
      <c r="Q233" s="146"/>
    </row>
    <row r="234" spans="3:17" x14ac:dyDescent="0.3">
      <c r="C234" s="28"/>
      <c r="D234" s="28"/>
      <c r="E234" s="28"/>
      <c r="F234" s="152"/>
      <c r="G234" s="28"/>
      <c r="H234" s="155"/>
      <c r="I234" s="157"/>
      <c r="J234" s="157"/>
      <c r="K234" s="159"/>
      <c r="L234" s="159"/>
      <c r="M234" s="161" t="str">
        <f t="shared" si="6"/>
        <v/>
      </c>
      <c r="N234" s="163" t="str">
        <f t="shared" si="7"/>
        <v/>
      </c>
      <c r="O234" s="146"/>
      <c r="P234" s="146"/>
      <c r="Q234" s="146"/>
    </row>
    <row r="235" spans="3:17" x14ac:dyDescent="0.3">
      <c r="C235" s="28"/>
      <c r="D235" s="28"/>
      <c r="E235" s="28"/>
      <c r="F235" s="152"/>
      <c r="G235" s="28"/>
      <c r="H235" s="155"/>
      <c r="I235" s="157"/>
      <c r="J235" s="157"/>
      <c r="K235" s="159"/>
      <c r="L235" s="159"/>
      <c r="M235" s="161" t="str">
        <f t="shared" si="6"/>
        <v/>
      </c>
      <c r="N235" s="163" t="str">
        <f t="shared" si="7"/>
        <v/>
      </c>
      <c r="O235" s="146"/>
      <c r="P235" s="146"/>
      <c r="Q235" s="146"/>
    </row>
    <row r="236" spans="3:17" x14ac:dyDescent="0.3">
      <c r="C236" s="28"/>
      <c r="D236" s="28"/>
      <c r="E236" s="28"/>
      <c r="F236" s="152"/>
      <c r="G236" s="28"/>
      <c r="H236" s="155"/>
      <c r="I236" s="157"/>
      <c r="J236" s="157"/>
      <c r="K236" s="159"/>
      <c r="L236" s="159"/>
      <c r="M236" s="161" t="str">
        <f t="shared" si="6"/>
        <v/>
      </c>
      <c r="N236" s="163" t="str">
        <f t="shared" si="7"/>
        <v/>
      </c>
      <c r="O236" s="146"/>
      <c r="P236" s="146"/>
      <c r="Q236" s="146"/>
    </row>
    <row r="237" spans="3:17" x14ac:dyDescent="0.3">
      <c r="C237" s="28"/>
      <c r="D237" s="28"/>
      <c r="E237" s="28"/>
      <c r="F237" s="152"/>
      <c r="G237" s="28"/>
      <c r="H237" s="155"/>
      <c r="I237" s="157"/>
      <c r="J237" s="157"/>
      <c r="K237" s="159"/>
      <c r="L237" s="159"/>
      <c r="M237" s="161" t="str">
        <f t="shared" si="6"/>
        <v/>
      </c>
      <c r="N237" s="163" t="str">
        <f t="shared" si="7"/>
        <v/>
      </c>
      <c r="O237" s="146"/>
      <c r="P237" s="146"/>
      <c r="Q237" s="146"/>
    </row>
    <row r="238" spans="3:17" x14ac:dyDescent="0.3">
      <c r="C238" s="28"/>
      <c r="D238" s="28"/>
      <c r="E238" s="28"/>
      <c r="F238" s="152"/>
      <c r="G238" s="28"/>
      <c r="H238" s="155"/>
      <c r="I238" s="157"/>
      <c r="J238" s="157"/>
      <c r="K238" s="159"/>
      <c r="L238" s="159"/>
      <c r="M238" s="161" t="str">
        <f t="shared" si="6"/>
        <v/>
      </c>
      <c r="N238" s="163" t="str">
        <f t="shared" si="7"/>
        <v/>
      </c>
      <c r="O238" s="146"/>
      <c r="P238" s="146"/>
      <c r="Q238" s="146"/>
    </row>
    <row r="239" spans="3:17" x14ac:dyDescent="0.3">
      <c r="C239" s="28"/>
      <c r="D239" s="28"/>
      <c r="E239" s="28"/>
      <c r="F239" s="152"/>
      <c r="G239" s="28"/>
      <c r="H239" s="155"/>
      <c r="I239" s="157"/>
      <c r="J239" s="157"/>
      <c r="K239" s="159"/>
      <c r="L239" s="159"/>
      <c r="M239" s="161" t="str">
        <f t="shared" si="6"/>
        <v/>
      </c>
      <c r="N239" s="163" t="str">
        <f t="shared" si="7"/>
        <v/>
      </c>
      <c r="O239" s="146"/>
      <c r="P239" s="146"/>
      <c r="Q239" s="146"/>
    </row>
    <row r="240" spans="3:17" x14ac:dyDescent="0.3">
      <c r="C240" s="28"/>
      <c r="D240" s="28"/>
      <c r="E240" s="28"/>
      <c r="F240" s="152"/>
      <c r="G240" s="28"/>
      <c r="H240" s="155"/>
      <c r="I240" s="157"/>
      <c r="J240" s="157"/>
      <c r="K240" s="159"/>
      <c r="L240" s="159"/>
      <c r="M240" s="161" t="str">
        <f t="shared" si="6"/>
        <v/>
      </c>
      <c r="N240" s="163" t="str">
        <f t="shared" si="7"/>
        <v/>
      </c>
      <c r="O240" s="146"/>
      <c r="P240" s="146"/>
      <c r="Q240" s="146"/>
    </row>
    <row r="241" spans="3:17" x14ac:dyDescent="0.3">
      <c r="C241" s="28"/>
      <c r="D241" s="28"/>
      <c r="E241" s="28"/>
      <c r="F241" s="152"/>
      <c r="G241" s="28"/>
      <c r="H241" s="155"/>
      <c r="I241" s="157"/>
      <c r="J241" s="157"/>
      <c r="K241" s="159"/>
      <c r="L241" s="159"/>
      <c r="M241" s="161" t="str">
        <f t="shared" si="6"/>
        <v/>
      </c>
      <c r="N241" s="163" t="str">
        <f t="shared" si="7"/>
        <v/>
      </c>
      <c r="O241" s="146"/>
      <c r="P241" s="146"/>
      <c r="Q241" s="146"/>
    </row>
    <row r="242" spans="3:17" x14ac:dyDescent="0.3">
      <c r="C242" s="28"/>
      <c r="D242" s="28"/>
      <c r="E242" s="28"/>
      <c r="F242" s="152"/>
      <c r="G242" s="28"/>
      <c r="H242" s="155"/>
      <c r="I242" s="157"/>
      <c r="J242" s="157"/>
      <c r="K242" s="159"/>
      <c r="L242" s="159"/>
      <c r="M242" s="161" t="str">
        <f t="shared" si="6"/>
        <v/>
      </c>
      <c r="N242" s="163" t="str">
        <f t="shared" si="7"/>
        <v/>
      </c>
      <c r="O242" s="146"/>
      <c r="P242" s="146"/>
      <c r="Q242" s="146"/>
    </row>
    <row r="243" spans="3:17" x14ac:dyDescent="0.3">
      <c r="C243" s="28"/>
      <c r="D243" s="28"/>
      <c r="E243" s="28"/>
      <c r="F243" s="152"/>
      <c r="G243" s="28"/>
      <c r="H243" s="155"/>
      <c r="I243" s="157"/>
      <c r="J243" s="157"/>
      <c r="K243" s="159"/>
      <c r="L243" s="159"/>
      <c r="M243" s="161" t="str">
        <f t="shared" si="6"/>
        <v/>
      </c>
      <c r="N243" s="163" t="str">
        <f t="shared" si="7"/>
        <v/>
      </c>
      <c r="O243" s="146"/>
      <c r="P243" s="146"/>
      <c r="Q243" s="146"/>
    </row>
    <row r="244" spans="3:17" x14ac:dyDescent="0.3">
      <c r="C244" s="28"/>
      <c r="D244" s="28"/>
      <c r="E244" s="28"/>
      <c r="F244" s="152"/>
      <c r="G244" s="28"/>
      <c r="H244" s="155"/>
      <c r="I244" s="157"/>
      <c r="J244" s="157"/>
      <c r="K244" s="159"/>
      <c r="L244" s="159"/>
      <c r="M244" s="161" t="str">
        <f t="shared" si="6"/>
        <v/>
      </c>
      <c r="N244" s="163" t="str">
        <f t="shared" si="7"/>
        <v/>
      </c>
      <c r="O244" s="146"/>
      <c r="P244" s="146"/>
      <c r="Q244" s="146"/>
    </row>
    <row r="245" spans="3:17" x14ac:dyDescent="0.3">
      <c r="C245" s="28"/>
      <c r="D245" s="28"/>
      <c r="E245" s="28"/>
      <c r="F245" s="152"/>
      <c r="G245" s="28"/>
      <c r="H245" s="155"/>
      <c r="I245" s="157"/>
      <c r="J245" s="157"/>
      <c r="K245" s="159"/>
      <c r="L245" s="159"/>
      <c r="M245" s="161" t="str">
        <f t="shared" si="6"/>
        <v/>
      </c>
      <c r="N245" s="163" t="str">
        <f t="shared" si="7"/>
        <v/>
      </c>
      <c r="O245" s="146"/>
      <c r="P245" s="146"/>
      <c r="Q245" s="146"/>
    </row>
    <row r="246" spans="3:17" x14ac:dyDescent="0.3">
      <c r="C246" s="28"/>
      <c r="D246" s="28"/>
      <c r="E246" s="28"/>
      <c r="F246" s="152"/>
      <c r="G246" s="28"/>
      <c r="H246" s="155"/>
      <c r="I246" s="157"/>
      <c r="J246" s="157"/>
      <c r="K246" s="159"/>
      <c r="L246" s="159"/>
      <c r="M246" s="161" t="str">
        <f t="shared" si="6"/>
        <v/>
      </c>
      <c r="N246" s="163" t="str">
        <f t="shared" si="7"/>
        <v/>
      </c>
      <c r="O246" s="146"/>
      <c r="P246" s="146"/>
      <c r="Q246" s="146"/>
    </row>
    <row r="247" spans="3:17" x14ac:dyDescent="0.3">
      <c r="C247" s="28"/>
      <c r="D247" s="28"/>
      <c r="E247" s="28"/>
      <c r="F247" s="152"/>
      <c r="G247" s="28"/>
      <c r="H247" s="155"/>
      <c r="I247" s="157"/>
      <c r="J247" s="157"/>
      <c r="K247" s="159"/>
      <c r="L247" s="159"/>
      <c r="M247" s="161" t="str">
        <f t="shared" si="6"/>
        <v/>
      </c>
      <c r="N247" s="163" t="str">
        <f t="shared" si="7"/>
        <v/>
      </c>
      <c r="O247" s="146"/>
      <c r="P247" s="146"/>
      <c r="Q247" s="146"/>
    </row>
    <row r="248" spans="3:17" x14ac:dyDescent="0.3">
      <c r="C248" s="28"/>
      <c r="D248" s="28"/>
      <c r="E248" s="28"/>
      <c r="F248" s="152"/>
      <c r="G248" s="28"/>
      <c r="H248" s="155"/>
      <c r="I248" s="157"/>
      <c r="J248" s="157"/>
      <c r="K248" s="159"/>
      <c r="L248" s="159"/>
      <c r="M248" s="161" t="str">
        <f t="shared" si="6"/>
        <v/>
      </c>
      <c r="N248" s="163" t="str">
        <f t="shared" si="7"/>
        <v/>
      </c>
      <c r="O248" s="146"/>
      <c r="P248" s="146"/>
      <c r="Q248" s="146"/>
    </row>
    <row r="249" spans="3:17" x14ac:dyDescent="0.3">
      <c r="C249" s="28"/>
      <c r="D249" s="28"/>
      <c r="E249" s="28"/>
      <c r="F249" s="152"/>
      <c r="G249" s="28"/>
      <c r="H249" s="155"/>
      <c r="I249" s="157"/>
      <c r="J249" s="157"/>
      <c r="K249" s="159"/>
      <c r="L249" s="159"/>
      <c r="M249" s="161" t="str">
        <f t="shared" si="6"/>
        <v/>
      </c>
      <c r="N249" s="163" t="str">
        <f t="shared" si="7"/>
        <v/>
      </c>
      <c r="O249" s="146"/>
      <c r="P249" s="146"/>
      <c r="Q249" s="146"/>
    </row>
    <row r="250" spans="3:17" x14ac:dyDescent="0.3">
      <c r="C250" s="28"/>
      <c r="D250" s="28"/>
      <c r="E250" s="28"/>
      <c r="F250" s="152"/>
      <c r="G250" s="28"/>
      <c r="H250" s="155"/>
      <c r="I250" s="157"/>
      <c r="J250" s="157"/>
      <c r="K250" s="159"/>
      <c r="L250" s="159"/>
      <c r="M250" s="161" t="str">
        <f t="shared" si="6"/>
        <v/>
      </c>
      <c r="N250" s="163" t="str">
        <f t="shared" si="7"/>
        <v/>
      </c>
      <c r="O250" s="146"/>
      <c r="P250" s="146"/>
      <c r="Q250" s="146"/>
    </row>
    <row r="251" spans="3:17" x14ac:dyDescent="0.3">
      <c r="C251" s="28"/>
      <c r="D251" s="28"/>
      <c r="E251" s="28"/>
      <c r="F251" s="152"/>
      <c r="G251" s="28"/>
      <c r="H251" s="155"/>
      <c r="I251" s="157"/>
      <c r="J251" s="157"/>
      <c r="K251" s="159"/>
      <c r="L251" s="159"/>
      <c r="M251" s="161" t="str">
        <f t="shared" si="6"/>
        <v/>
      </c>
      <c r="N251" s="163" t="str">
        <f t="shared" si="7"/>
        <v/>
      </c>
      <c r="O251" s="146"/>
      <c r="P251" s="146"/>
      <c r="Q251" s="146"/>
    </row>
    <row r="252" spans="3:17" x14ac:dyDescent="0.3">
      <c r="C252" s="28"/>
      <c r="D252" s="28"/>
      <c r="E252" s="28"/>
      <c r="F252" s="152"/>
      <c r="G252" s="28"/>
      <c r="H252" s="155"/>
      <c r="I252" s="157"/>
      <c r="J252" s="157"/>
      <c r="K252" s="159"/>
      <c r="L252" s="159"/>
      <c r="M252" s="161" t="str">
        <f t="shared" si="6"/>
        <v/>
      </c>
      <c r="N252" s="163" t="str">
        <f t="shared" si="7"/>
        <v/>
      </c>
      <c r="O252" s="146"/>
      <c r="P252" s="146"/>
      <c r="Q252" s="146"/>
    </row>
    <row r="253" spans="3:17" x14ac:dyDescent="0.3">
      <c r="C253" s="28"/>
      <c r="D253" s="28"/>
      <c r="E253" s="28"/>
      <c r="F253" s="152"/>
      <c r="G253" s="28"/>
      <c r="H253" s="155"/>
      <c r="I253" s="157"/>
      <c r="J253" s="157"/>
      <c r="K253" s="159"/>
      <c r="L253" s="159"/>
      <c r="M253" s="161" t="str">
        <f t="shared" si="6"/>
        <v/>
      </c>
      <c r="N253" s="163" t="str">
        <f t="shared" si="7"/>
        <v/>
      </c>
      <c r="O253" s="146"/>
      <c r="P253" s="146"/>
      <c r="Q253" s="146"/>
    </row>
    <row r="254" spans="3:17" x14ac:dyDescent="0.3">
      <c r="C254" s="28"/>
      <c r="D254" s="28"/>
      <c r="E254" s="28"/>
      <c r="F254" s="152"/>
      <c r="G254" s="28"/>
      <c r="H254" s="155"/>
      <c r="I254" s="157"/>
      <c r="J254" s="157"/>
      <c r="K254" s="159"/>
      <c r="L254" s="159"/>
      <c r="M254" s="161" t="str">
        <f t="shared" si="6"/>
        <v/>
      </c>
      <c r="N254" s="163" t="str">
        <f t="shared" si="7"/>
        <v/>
      </c>
      <c r="O254" s="146"/>
      <c r="P254" s="146"/>
      <c r="Q254" s="146"/>
    </row>
    <row r="255" spans="3:17" x14ac:dyDescent="0.3">
      <c r="C255" s="28"/>
      <c r="D255" s="28"/>
      <c r="E255" s="28"/>
      <c r="F255" s="152"/>
      <c r="G255" s="28"/>
      <c r="H255" s="155"/>
      <c r="I255" s="157"/>
      <c r="J255" s="157"/>
      <c r="K255" s="159"/>
      <c r="L255" s="159"/>
      <c r="M255" s="161" t="str">
        <f t="shared" si="6"/>
        <v/>
      </c>
      <c r="N255" s="163" t="str">
        <f t="shared" si="7"/>
        <v/>
      </c>
      <c r="O255" s="146"/>
      <c r="P255" s="146"/>
      <c r="Q255" s="146"/>
    </row>
    <row r="256" spans="3:17" x14ac:dyDescent="0.3">
      <c r="C256" s="28"/>
      <c r="D256" s="28"/>
      <c r="E256" s="28"/>
      <c r="F256" s="152"/>
      <c r="G256" s="28"/>
      <c r="H256" s="155"/>
      <c r="I256" s="157"/>
      <c r="J256" s="157"/>
      <c r="K256" s="159"/>
      <c r="L256" s="159"/>
      <c r="M256" s="161" t="str">
        <f t="shared" si="6"/>
        <v/>
      </c>
      <c r="N256" s="163" t="str">
        <f t="shared" si="7"/>
        <v/>
      </c>
      <c r="O256" s="146"/>
      <c r="P256" s="146"/>
      <c r="Q256" s="146"/>
    </row>
    <row r="257" spans="3:17" x14ac:dyDescent="0.3">
      <c r="C257" s="28"/>
      <c r="D257" s="28"/>
      <c r="E257" s="28"/>
      <c r="F257" s="152"/>
      <c r="G257" s="28"/>
      <c r="H257" s="155"/>
      <c r="I257" s="157"/>
      <c r="J257" s="157"/>
      <c r="K257" s="159"/>
      <c r="L257" s="159"/>
      <c r="M257" s="161" t="str">
        <f t="shared" si="6"/>
        <v/>
      </c>
      <c r="N257" s="163" t="str">
        <f t="shared" si="7"/>
        <v/>
      </c>
      <c r="O257" s="146"/>
      <c r="P257" s="146"/>
      <c r="Q257" s="146"/>
    </row>
    <row r="258" spans="3:17" x14ac:dyDescent="0.3">
      <c r="C258" s="28"/>
      <c r="D258" s="28"/>
      <c r="E258" s="28"/>
      <c r="F258" s="152"/>
      <c r="G258" s="28"/>
      <c r="H258" s="155"/>
      <c r="I258" s="157"/>
      <c r="J258" s="157"/>
      <c r="K258" s="159"/>
      <c r="L258" s="159"/>
      <c r="M258" s="161" t="str">
        <f t="shared" si="6"/>
        <v/>
      </c>
      <c r="N258" s="163" t="str">
        <f t="shared" si="7"/>
        <v/>
      </c>
      <c r="O258" s="146"/>
      <c r="P258" s="146"/>
      <c r="Q258" s="146"/>
    </row>
    <row r="259" spans="3:17" x14ac:dyDescent="0.3">
      <c r="C259" s="28"/>
      <c r="D259" s="28"/>
      <c r="E259" s="28"/>
      <c r="F259" s="152"/>
      <c r="G259" s="28"/>
      <c r="H259" s="155"/>
      <c r="I259" s="157"/>
      <c r="J259" s="157"/>
      <c r="K259" s="159"/>
      <c r="L259" s="159"/>
      <c r="M259" s="161" t="str">
        <f t="shared" ref="M259:M322" si="8">IF(OR(K259="",L259=""),"",L259-K259)</f>
        <v/>
      </c>
      <c r="N259" s="163" t="str">
        <f t="shared" ref="N259:N322" si="9">IF(OR(K259="",L259=""),"",IF(AND(H259="STANDARD",I259="NO",M259&lt;31),"YES",IF(AND(H259="STANDARD",I259="YES",M259&lt;45),"YES",IF(AND(H259="EXPEDITED",I259="NO",M259&lt;=3),"YES",IF(AND(H259="EXPEDITED",I259="YES",M259&lt;18),"YES","NO")))))</f>
        <v/>
      </c>
      <c r="O259" s="146"/>
      <c r="P259" s="146"/>
      <c r="Q259" s="146"/>
    </row>
    <row r="260" spans="3:17" x14ac:dyDescent="0.3">
      <c r="C260" s="28"/>
      <c r="D260" s="28"/>
      <c r="E260" s="28"/>
      <c r="F260" s="152"/>
      <c r="G260" s="28"/>
      <c r="H260" s="155"/>
      <c r="I260" s="157"/>
      <c r="J260" s="157"/>
      <c r="K260" s="159"/>
      <c r="L260" s="159"/>
      <c r="M260" s="161" t="str">
        <f t="shared" si="8"/>
        <v/>
      </c>
      <c r="N260" s="163" t="str">
        <f t="shared" si="9"/>
        <v/>
      </c>
      <c r="O260" s="146"/>
      <c r="P260" s="146"/>
      <c r="Q260" s="146"/>
    </row>
    <row r="261" spans="3:17" x14ac:dyDescent="0.3">
      <c r="C261" s="28"/>
      <c r="D261" s="28"/>
      <c r="E261" s="28"/>
      <c r="F261" s="152"/>
      <c r="G261" s="28"/>
      <c r="H261" s="155"/>
      <c r="I261" s="157"/>
      <c r="J261" s="157"/>
      <c r="K261" s="159"/>
      <c r="L261" s="159"/>
      <c r="M261" s="161" t="str">
        <f t="shared" si="8"/>
        <v/>
      </c>
      <c r="N261" s="163" t="str">
        <f t="shared" si="9"/>
        <v/>
      </c>
      <c r="O261" s="146"/>
      <c r="P261" s="146"/>
      <c r="Q261" s="146"/>
    </row>
    <row r="262" spans="3:17" x14ac:dyDescent="0.3">
      <c r="C262" s="28"/>
      <c r="D262" s="28"/>
      <c r="E262" s="28"/>
      <c r="F262" s="152"/>
      <c r="G262" s="28"/>
      <c r="H262" s="155"/>
      <c r="I262" s="157"/>
      <c r="J262" s="157"/>
      <c r="K262" s="159"/>
      <c r="L262" s="159"/>
      <c r="M262" s="161" t="str">
        <f t="shared" si="8"/>
        <v/>
      </c>
      <c r="N262" s="163" t="str">
        <f t="shared" si="9"/>
        <v/>
      </c>
      <c r="O262" s="146"/>
      <c r="P262" s="146"/>
      <c r="Q262" s="146"/>
    </row>
    <row r="263" spans="3:17" x14ac:dyDescent="0.3">
      <c r="C263" s="28"/>
      <c r="D263" s="28"/>
      <c r="E263" s="28"/>
      <c r="F263" s="152"/>
      <c r="G263" s="28"/>
      <c r="H263" s="155"/>
      <c r="I263" s="157"/>
      <c r="J263" s="157"/>
      <c r="K263" s="159"/>
      <c r="L263" s="159"/>
      <c r="M263" s="161" t="str">
        <f t="shared" si="8"/>
        <v/>
      </c>
      <c r="N263" s="163" t="str">
        <f t="shared" si="9"/>
        <v/>
      </c>
      <c r="O263" s="146"/>
      <c r="P263" s="146"/>
      <c r="Q263" s="146"/>
    </row>
    <row r="264" spans="3:17" x14ac:dyDescent="0.3">
      <c r="C264" s="28"/>
      <c r="D264" s="28"/>
      <c r="E264" s="28"/>
      <c r="F264" s="152"/>
      <c r="G264" s="28"/>
      <c r="H264" s="155"/>
      <c r="I264" s="157"/>
      <c r="J264" s="157"/>
      <c r="K264" s="159"/>
      <c r="L264" s="159"/>
      <c r="M264" s="161" t="str">
        <f t="shared" si="8"/>
        <v/>
      </c>
      <c r="N264" s="163" t="str">
        <f t="shared" si="9"/>
        <v/>
      </c>
      <c r="O264" s="146"/>
      <c r="P264" s="146"/>
      <c r="Q264" s="146"/>
    </row>
    <row r="265" spans="3:17" x14ac:dyDescent="0.3">
      <c r="C265" s="28"/>
      <c r="D265" s="28"/>
      <c r="E265" s="28"/>
      <c r="F265" s="152"/>
      <c r="G265" s="28"/>
      <c r="H265" s="155"/>
      <c r="I265" s="157"/>
      <c r="J265" s="157"/>
      <c r="K265" s="159"/>
      <c r="L265" s="159"/>
      <c r="M265" s="161" t="str">
        <f t="shared" si="8"/>
        <v/>
      </c>
      <c r="N265" s="163" t="str">
        <f t="shared" si="9"/>
        <v/>
      </c>
      <c r="O265" s="146"/>
      <c r="P265" s="146"/>
      <c r="Q265" s="146"/>
    </row>
    <row r="266" spans="3:17" x14ac:dyDescent="0.3">
      <c r="C266" s="28"/>
      <c r="D266" s="28"/>
      <c r="E266" s="28"/>
      <c r="F266" s="152"/>
      <c r="G266" s="28"/>
      <c r="H266" s="155"/>
      <c r="I266" s="157"/>
      <c r="J266" s="157"/>
      <c r="K266" s="159"/>
      <c r="L266" s="159"/>
      <c r="M266" s="161" t="str">
        <f t="shared" si="8"/>
        <v/>
      </c>
      <c r="N266" s="163" t="str">
        <f t="shared" si="9"/>
        <v/>
      </c>
      <c r="O266" s="146"/>
      <c r="P266" s="146"/>
      <c r="Q266" s="146"/>
    </row>
    <row r="267" spans="3:17" x14ac:dyDescent="0.3">
      <c r="C267" s="28"/>
      <c r="D267" s="28"/>
      <c r="E267" s="28"/>
      <c r="F267" s="152"/>
      <c r="G267" s="28"/>
      <c r="H267" s="155"/>
      <c r="I267" s="157"/>
      <c r="J267" s="157"/>
      <c r="K267" s="159"/>
      <c r="L267" s="159"/>
      <c r="M267" s="161" t="str">
        <f t="shared" si="8"/>
        <v/>
      </c>
      <c r="N267" s="163" t="str">
        <f t="shared" si="9"/>
        <v/>
      </c>
      <c r="O267" s="146"/>
      <c r="P267" s="146"/>
      <c r="Q267" s="146"/>
    </row>
    <row r="268" spans="3:17" x14ac:dyDescent="0.3">
      <c r="C268" s="28"/>
      <c r="D268" s="28"/>
      <c r="E268" s="28"/>
      <c r="F268" s="152"/>
      <c r="G268" s="28"/>
      <c r="H268" s="155"/>
      <c r="I268" s="157"/>
      <c r="J268" s="157"/>
      <c r="K268" s="159"/>
      <c r="L268" s="159"/>
      <c r="M268" s="161" t="str">
        <f t="shared" si="8"/>
        <v/>
      </c>
      <c r="N268" s="163" t="str">
        <f t="shared" si="9"/>
        <v/>
      </c>
      <c r="O268" s="146"/>
      <c r="P268" s="146"/>
      <c r="Q268" s="146"/>
    </row>
    <row r="269" spans="3:17" x14ac:dyDescent="0.3">
      <c r="C269" s="28"/>
      <c r="D269" s="28"/>
      <c r="E269" s="28"/>
      <c r="F269" s="152"/>
      <c r="G269" s="28"/>
      <c r="H269" s="155"/>
      <c r="I269" s="157"/>
      <c r="J269" s="157"/>
      <c r="K269" s="159"/>
      <c r="L269" s="159"/>
      <c r="M269" s="161" t="str">
        <f t="shared" si="8"/>
        <v/>
      </c>
      <c r="N269" s="163" t="str">
        <f t="shared" si="9"/>
        <v/>
      </c>
      <c r="O269" s="146"/>
      <c r="P269" s="146"/>
      <c r="Q269" s="146"/>
    </row>
    <row r="270" spans="3:17" x14ac:dyDescent="0.3">
      <c r="C270" s="28"/>
      <c r="D270" s="28"/>
      <c r="E270" s="28"/>
      <c r="F270" s="152"/>
      <c r="G270" s="28"/>
      <c r="H270" s="155"/>
      <c r="I270" s="157"/>
      <c r="J270" s="157"/>
      <c r="K270" s="159"/>
      <c r="L270" s="159"/>
      <c r="M270" s="161" t="str">
        <f t="shared" si="8"/>
        <v/>
      </c>
      <c r="N270" s="163" t="str">
        <f t="shared" si="9"/>
        <v/>
      </c>
      <c r="O270" s="146"/>
      <c r="P270" s="146"/>
      <c r="Q270" s="146"/>
    </row>
    <row r="271" spans="3:17" x14ac:dyDescent="0.3">
      <c r="C271" s="28"/>
      <c r="D271" s="28"/>
      <c r="E271" s="28"/>
      <c r="F271" s="152"/>
      <c r="G271" s="28"/>
      <c r="H271" s="155"/>
      <c r="I271" s="157"/>
      <c r="J271" s="157"/>
      <c r="K271" s="159"/>
      <c r="L271" s="159"/>
      <c r="M271" s="161" t="str">
        <f t="shared" si="8"/>
        <v/>
      </c>
      <c r="N271" s="163" t="str">
        <f t="shared" si="9"/>
        <v/>
      </c>
      <c r="O271" s="146"/>
      <c r="P271" s="146"/>
      <c r="Q271" s="146"/>
    </row>
    <row r="272" spans="3:17" x14ac:dyDescent="0.3">
      <c r="C272" s="28"/>
      <c r="D272" s="28"/>
      <c r="E272" s="28"/>
      <c r="F272" s="152"/>
      <c r="G272" s="28"/>
      <c r="H272" s="155"/>
      <c r="I272" s="157"/>
      <c r="J272" s="157"/>
      <c r="K272" s="159"/>
      <c r="L272" s="159"/>
      <c r="M272" s="161" t="str">
        <f t="shared" si="8"/>
        <v/>
      </c>
      <c r="N272" s="163" t="str">
        <f t="shared" si="9"/>
        <v/>
      </c>
      <c r="O272" s="146"/>
      <c r="P272" s="146"/>
      <c r="Q272" s="146"/>
    </row>
    <row r="273" spans="3:17" x14ac:dyDescent="0.3">
      <c r="C273" s="28"/>
      <c r="D273" s="28"/>
      <c r="E273" s="28"/>
      <c r="F273" s="152"/>
      <c r="G273" s="28"/>
      <c r="H273" s="155"/>
      <c r="I273" s="157"/>
      <c r="J273" s="157"/>
      <c r="K273" s="159"/>
      <c r="L273" s="159"/>
      <c r="M273" s="161" t="str">
        <f t="shared" si="8"/>
        <v/>
      </c>
      <c r="N273" s="163" t="str">
        <f t="shared" si="9"/>
        <v/>
      </c>
      <c r="O273" s="146"/>
      <c r="P273" s="146"/>
      <c r="Q273" s="146"/>
    </row>
    <row r="274" spans="3:17" x14ac:dyDescent="0.3">
      <c r="C274" s="28"/>
      <c r="D274" s="28"/>
      <c r="E274" s="28"/>
      <c r="F274" s="152"/>
      <c r="G274" s="28"/>
      <c r="H274" s="155"/>
      <c r="I274" s="157"/>
      <c r="J274" s="157"/>
      <c r="K274" s="159"/>
      <c r="L274" s="159"/>
      <c r="M274" s="161" t="str">
        <f t="shared" si="8"/>
        <v/>
      </c>
      <c r="N274" s="163" t="str">
        <f t="shared" si="9"/>
        <v/>
      </c>
      <c r="O274" s="146"/>
      <c r="P274" s="146"/>
      <c r="Q274" s="146"/>
    </row>
    <row r="275" spans="3:17" x14ac:dyDescent="0.3">
      <c r="C275" s="28"/>
      <c r="D275" s="28"/>
      <c r="E275" s="28"/>
      <c r="F275" s="152"/>
      <c r="G275" s="28"/>
      <c r="H275" s="155"/>
      <c r="I275" s="157"/>
      <c r="J275" s="157"/>
      <c r="K275" s="159"/>
      <c r="L275" s="159"/>
      <c r="M275" s="161" t="str">
        <f t="shared" si="8"/>
        <v/>
      </c>
      <c r="N275" s="163" t="str">
        <f t="shared" si="9"/>
        <v/>
      </c>
      <c r="O275" s="146"/>
      <c r="P275" s="146"/>
      <c r="Q275" s="146"/>
    </row>
    <row r="276" spans="3:17" x14ac:dyDescent="0.3">
      <c r="C276" s="28"/>
      <c r="D276" s="28"/>
      <c r="E276" s="28"/>
      <c r="F276" s="152"/>
      <c r="G276" s="28"/>
      <c r="H276" s="155"/>
      <c r="I276" s="157"/>
      <c r="J276" s="157"/>
      <c r="K276" s="159"/>
      <c r="L276" s="159"/>
      <c r="M276" s="161" t="str">
        <f t="shared" si="8"/>
        <v/>
      </c>
      <c r="N276" s="163" t="str">
        <f t="shared" si="9"/>
        <v/>
      </c>
      <c r="O276" s="146"/>
      <c r="P276" s="146"/>
      <c r="Q276" s="146"/>
    </row>
    <row r="277" spans="3:17" x14ac:dyDescent="0.3">
      <c r="C277" s="28"/>
      <c r="D277" s="28"/>
      <c r="E277" s="28"/>
      <c r="F277" s="152"/>
      <c r="G277" s="28"/>
      <c r="H277" s="155"/>
      <c r="I277" s="157"/>
      <c r="J277" s="157"/>
      <c r="K277" s="159"/>
      <c r="L277" s="159"/>
      <c r="M277" s="161" t="str">
        <f t="shared" si="8"/>
        <v/>
      </c>
      <c r="N277" s="163" t="str">
        <f t="shared" si="9"/>
        <v/>
      </c>
      <c r="O277" s="146"/>
      <c r="P277" s="146"/>
      <c r="Q277" s="146"/>
    </row>
    <row r="278" spans="3:17" x14ac:dyDescent="0.3">
      <c r="C278" s="28"/>
      <c r="D278" s="28"/>
      <c r="E278" s="28"/>
      <c r="F278" s="152"/>
      <c r="G278" s="28"/>
      <c r="H278" s="155"/>
      <c r="I278" s="157"/>
      <c r="J278" s="157"/>
      <c r="K278" s="159"/>
      <c r="L278" s="159"/>
      <c r="M278" s="161" t="str">
        <f t="shared" si="8"/>
        <v/>
      </c>
      <c r="N278" s="163" t="str">
        <f t="shared" si="9"/>
        <v/>
      </c>
      <c r="O278" s="146"/>
      <c r="P278" s="146"/>
      <c r="Q278" s="146"/>
    </row>
    <row r="279" spans="3:17" x14ac:dyDescent="0.3">
      <c r="C279" s="28"/>
      <c r="D279" s="28"/>
      <c r="E279" s="28"/>
      <c r="F279" s="152"/>
      <c r="G279" s="28"/>
      <c r="H279" s="155"/>
      <c r="I279" s="157"/>
      <c r="J279" s="157"/>
      <c r="K279" s="159"/>
      <c r="L279" s="159"/>
      <c r="M279" s="161" t="str">
        <f t="shared" si="8"/>
        <v/>
      </c>
      <c r="N279" s="163" t="str">
        <f t="shared" si="9"/>
        <v/>
      </c>
      <c r="O279" s="146"/>
      <c r="P279" s="146"/>
      <c r="Q279" s="146"/>
    </row>
    <row r="280" spans="3:17" x14ac:dyDescent="0.3">
      <c r="C280" s="28"/>
      <c r="D280" s="28"/>
      <c r="E280" s="28"/>
      <c r="F280" s="152"/>
      <c r="G280" s="28"/>
      <c r="H280" s="155"/>
      <c r="I280" s="157"/>
      <c r="J280" s="157"/>
      <c r="K280" s="159"/>
      <c r="L280" s="159"/>
      <c r="M280" s="161" t="str">
        <f t="shared" si="8"/>
        <v/>
      </c>
      <c r="N280" s="163" t="str">
        <f t="shared" si="9"/>
        <v/>
      </c>
      <c r="O280" s="146"/>
      <c r="P280" s="146"/>
      <c r="Q280" s="146"/>
    </row>
    <row r="281" spans="3:17" x14ac:dyDescent="0.3">
      <c r="C281" s="28"/>
      <c r="D281" s="28"/>
      <c r="E281" s="28"/>
      <c r="F281" s="152"/>
      <c r="G281" s="28"/>
      <c r="H281" s="155"/>
      <c r="I281" s="157"/>
      <c r="J281" s="157"/>
      <c r="K281" s="159"/>
      <c r="L281" s="159"/>
      <c r="M281" s="161" t="str">
        <f t="shared" si="8"/>
        <v/>
      </c>
      <c r="N281" s="163" t="str">
        <f t="shared" si="9"/>
        <v/>
      </c>
      <c r="O281" s="146"/>
      <c r="P281" s="146"/>
      <c r="Q281" s="146"/>
    </row>
    <row r="282" spans="3:17" x14ac:dyDescent="0.3">
      <c r="C282" s="28"/>
      <c r="D282" s="28"/>
      <c r="E282" s="28"/>
      <c r="F282" s="152"/>
      <c r="G282" s="28"/>
      <c r="H282" s="155"/>
      <c r="I282" s="157"/>
      <c r="J282" s="157"/>
      <c r="K282" s="159"/>
      <c r="L282" s="159"/>
      <c r="M282" s="161" t="str">
        <f t="shared" si="8"/>
        <v/>
      </c>
      <c r="N282" s="163" t="str">
        <f t="shared" si="9"/>
        <v/>
      </c>
      <c r="O282" s="146"/>
      <c r="P282" s="146"/>
      <c r="Q282" s="146"/>
    </row>
    <row r="283" spans="3:17" x14ac:dyDescent="0.3">
      <c r="C283" s="28"/>
      <c r="D283" s="28"/>
      <c r="E283" s="28"/>
      <c r="F283" s="152"/>
      <c r="G283" s="28"/>
      <c r="H283" s="155"/>
      <c r="I283" s="157"/>
      <c r="J283" s="157"/>
      <c r="K283" s="159"/>
      <c r="L283" s="159"/>
      <c r="M283" s="161" t="str">
        <f t="shared" si="8"/>
        <v/>
      </c>
      <c r="N283" s="163" t="str">
        <f t="shared" si="9"/>
        <v/>
      </c>
      <c r="O283" s="146"/>
      <c r="P283" s="146"/>
      <c r="Q283" s="146"/>
    </row>
    <row r="284" spans="3:17" x14ac:dyDescent="0.3">
      <c r="C284" s="28"/>
      <c r="D284" s="28"/>
      <c r="E284" s="28"/>
      <c r="F284" s="152"/>
      <c r="G284" s="28"/>
      <c r="H284" s="155"/>
      <c r="I284" s="157"/>
      <c r="J284" s="157"/>
      <c r="K284" s="159"/>
      <c r="L284" s="159"/>
      <c r="M284" s="161" t="str">
        <f t="shared" si="8"/>
        <v/>
      </c>
      <c r="N284" s="163" t="str">
        <f t="shared" si="9"/>
        <v/>
      </c>
      <c r="O284" s="146"/>
      <c r="P284" s="146"/>
      <c r="Q284" s="146"/>
    </row>
    <row r="285" spans="3:17" x14ac:dyDescent="0.3">
      <c r="C285" s="28"/>
      <c r="D285" s="28"/>
      <c r="E285" s="28"/>
      <c r="F285" s="152"/>
      <c r="G285" s="28"/>
      <c r="H285" s="155"/>
      <c r="I285" s="157"/>
      <c r="J285" s="157"/>
      <c r="K285" s="159"/>
      <c r="L285" s="159"/>
      <c r="M285" s="161" t="str">
        <f t="shared" si="8"/>
        <v/>
      </c>
      <c r="N285" s="163" t="str">
        <f t="shared" si="9"/>
        <v/>
      </c>
      <c r="O285" s="146"/>
      <c r="P285" s="146"/>
      <c r="Q285" s="146"/>
    </row>
    <row r="286" spans="3:17" x14ac:dyDescent="0.3">
      <c r="C286" s="28"/>
      <c r="D286" s="28"/>
      <c r="E286" s="28"/>
      <c r="F286" s="152"/>
      <c r="G286" s="28"/>
      <c r="H286" s="155"/>
      <c r="I286" s="157"/>
      <c r="J286" s="157"/>
      <c r="K286" s="159"/>
      <c r="L286" s="159"/>
      <c r="M286" s="161" t="str">
        <f t="shared" si="8"/>
        <v/>
      </c>
      <c r="N286" s="163" t="str">
        <f t="shared" si="9"/>
        <v/>
      </c>
      <c r="O286" s="146"/>
      <c r="P286" s="146"/>
      <c r="Q286" s="146"/>
    </row>
    <row r="287" spans="3:17" x14ac:dyDescent="0.3">
      <c r="C287" s="28"/>
      <c r="D287" s="28"/>
      <c r="E287" s="28"/>
      <c r="F287" s="152"/>
      <c r="G287" s="28"/>
      <c r="H287" s="155"/>
      <c r="I287" s="157"/>
      <c r="J287" s="157"/>
      <c r="K287" s="159"/>
      <c r="L287" s="159"/>
      <c r="M287" s="161" t="str">
        <f t="shared" si="8"/>
        <v/>
      </c>
      <c r="N287" s="163" t="str">
        <f t="shared" si="9"/>
        <v/>
      </c>
      <c r="O287" s="146"/>
      <c r="P287" s="146"/>
      <c r="Q287" s="146"/>
    </row>
    <row r="288" spans="3:17" x14ac:dyDescent="0.3">
      <c r="C288" s="28"/>
      <c r="D288" s="28"/>
      <c r="E288" s="28"/>
      <c r="F288" s="152"/>
      <c r="G288" s="28"/>
      <c r="H288" s="155"/>
      <c r="I288" s="157"/>
      <c r="J288" s="157"/>
      <c r="K288" s="159"/>
      <c r="L288" s="159"/>
      <c r="M288" s="161" t="str">
        <f t="shared" si="8"/>
        <v/>
      </c>
      <c r="N288" s="163" t="str">
        <f t="shared" si="9"/>
        <v/>
      </c>
      <c r="O288" s="146"/>
      <c r="P288" s="146"/>
      <c r="Q288" s="146"/>
    </row>
    <row r="289" spans="3:17" x14ac:dyDescent="0.3">
      <c r="C289" s="28"/>
      <c r="D289" s="28"/>
      <c r="E289" s="28"/>
      <c r="F289" s="152"/>
      <c r="G289" s="28"/>
      <c r="H289" s="155"/>
      <c r="I289" s="157"/>
      <c r="J289" s="157"/>
      <c r="K289" s="159"/>
      <c r="L289" s="159"/>
      <c r="M289" s="161" t="str">
        <f t="shared" si="8"/>
        <v/>
      </c>
      <c r="N289" s="163" t="str">
        <f t="shared" si="9"/>
        <v/>
      </c>
      <c r="O289" s="146"/>
      <c r="P289" s="146"/>
      <c r="Q289" s="146"/>
    </row>
    <row r="290" spans="3:17" x14ac:dyDescent="0.3">
      <c r="C290" s="28"/>
      <c r="D290" s="28"/>
      <c r="E290" s="28"/>
      <c r="F290" s="152"/>
      <c r="G290" s="28"/>
      <c r="H290" s="155"/>
      <c r="I290" s="157"/>
      <c r="J290" s="157"/>
      <c r="K290" s="159"/>
      <c r="L290" s="159"/>
      <c r="M290" s="161" t="str">
        <f t="shared" si="8"/>
        <v/>
      </c>
      <c r="N290" s="163" t="str">
        <f t="shared" si="9"/>
        <v/>
      </c>
      <c r="O290" s="146"/>
      <c r="P290" s="146"/>
      <c r="Q290" s="146"/>
    </row>
    <row r="291" spans="3:17" x14ac:dyDescent="0.3">
      <c r="C291" s="28"/>
      <c r="D291" s="28"/>
      <c r="E291" s="28"/>
      <c r="F291" s="152"/>
      <c r="G291" s="28"/>
      <c r="H291" s="155"/>
      <c r="I291" s="157"/>
      <c r="J291" s="157"/>
      <c r="K291" s="159"/>
      <c r="L291" s="159"/>
      <c r="M291" s="161" t="str">
        <f t="shared" si="8"/>
        <v/>
      </c>
      <c r="N291" s="163" t="str">
        <f t="shared" si="9"/>
        <v/>
      </c>
      <c r="O291" s="146"/>
      <c r="P291" s="146"/>
      <c r="Q291" s="146"/>
    </row>
    <row r="292" spans="3:17" x14ac:dyDescent="0.3">
      <c r="C292" s="28"/>
      <c r="D292" s="28"/>
      <c r="E292" s="28"/>
      <c r="F292" s="152"/>
      <c r="G292" s="28"/>
      <c r="H292" s="155"/>
      <c r="I292" s="157"/>
      <c r="J292" s="157"/>
      <c r="K292" s="159"/>
      <c r="L292" s="159"/>
      <c r="M292" s="161" t="str">
        <f t="shared" si="8"/>
        <v/>
      </c>
      <c r="N292" s="163" t="str">
        <f t="shared" si="9"/>
        <v/>
      </c>
      <c r="O292" s="146"/>
      <c r="P292" s="146"/>
      <c r="Q292" s="146"/>
    </row>
    <row r="293" spans="3:17" x14ac:dyDescent="0.3">
      <c r="C293" s="28"/>
      <c r="D293" s="28"/>
      <c r="E293" s="28"/>
      <c r="F293" s="152"/>
      <c r="G293" s="28"/>
      <c r="H293" s="155"/>
      <c r="I293" s="157"/>
      <c r="J293" s="157"/>
      <c r="K293" s="159"/>
      <c r="L293" s="159"/>
      <c r="M293" s="161" t="str">
        <f t="shared" si="8"/>
        <v/>
      </c>
      <c r="N293" s="163" t="str">
        <f t="shared" si="9"/>
        <v/>
      </c>
      <c r="O293" s="146"/>
      <c r="P293" s="146"/>
      <c r="Q293" s="146"/>
    </row>
    <row r="294" spans="3:17" x14ac:dyDescent="0.3">
      <c r="C294" s="28"/>
      <c r="D294" s="28"/>
      <c r="E294" s="28"/>
      <c r="F294" s="152"/>
      <c r="G294" s="28"/>
      <c r="H294" s="155"/>
      <c r="I294" s="157"/>
      <c r="J294" s="157"/>
      <c r="K294" s="159"/>
      <c r="L294" s="159"/>
      <c r="M294" s="161" t="str">
        <f t="shared" si="8"/>
        <v/>
      </c>
      <c r="N294" s="163" t="str">
        <f t="shared" si="9"/>
        <v/>
      </c>
      <c r="O294" s="146"/>
      <c r="P294" s="146"/>
      <c r="Q294" s="146"/>
    </row>
    <row r="295" spans="3:17" x14ac:dyDescent="0.3">
      <c r="C295" s="28"/>
      <c r="D295" s="28"/>
      <c r="E295" s="28"/>
      <c r="F295" s="152"/>
      <c r="G295" s="28"/>
      <c r="H295" s="155"/>
      <c r="I295" s="157"/>
      <c r="J295" s="157"/>
      <c r="K295" s="159"/>
      <c r="L295" s="159"/>
      <c r="M295" s="161" t="str">
        <f t="shared" si="8"/>
        <v/>
      </c>
      <c r="N295" s="163" t="str">
        <f t="shared" si="9"/>
        <v/>
      </c>
      <c r="O295" s="146"/>
      <c r="P295" s="146"/>
      <c r="Q295" s="146"/>
    </row>
    <row r="296" spans="3:17" x14ac:dyDescent="0.3">
      <c r="C296" s="28"/>
      <c r="D296" s="28"/>
      <c r="E296" s="28"/>
      <c r="F296" s="152"/>
      <c r="G296" s="28"/>
      <c r="H296" s="155"/>
      <c r="I296" s="157"/>
      <c r="J296" s="157"/>
      <c r="K296" s="159"/>
      <c r="L296" s="159"/>
      <c r="M296" s="161" t="str">
        <f t="shared" si="8"/>
        <v/>
      </c>
      <c r="N296" s="163" t="str">
        <f t="shared" si="9"/>
        <v/>
      </c>
      <c r="O296" s="146"/>
      <c r="P296" s="146"/>
      <c r="Q296" s="146"/>
    </row>
    <row r="297" spans="3:17" x14ac:dyDescent="0.3">
      <c r="C297" s="28"/>
      <c r="D297" s="28"/>
      <c r="E297" s="28"/>
      <c r="F297" s="152"/>
      <c r="G297" s="28"/>
      <c r="H297" s="155"/>
      <c r="I297" s="157"/>
      <c r="J297" s="157"/>
      <c r="K297" s="159"/>
      <c r="L297" s="159"/>
      <c r="M297" s="161" t="str">
        <f t="shared" si="8"/>
        <v/>
      </c>
      <c r="N297" s="163" t="str">
        <f t="shared" si="9"/>
        <v/>
      </c>
      <c r="O297" s="146"/>
      <c r="P297" s="146"/>
      <c r="Q297" s="146"/>
    </row>
    <row r="298" spans="3:17" x14ac:dyDescent="0.3">
      <c r="C298" s="28"/>
      <c r="D298" s="28"/>
      <c r="E298" s="28"/>
      <c r="F298" s="152"/>
      <c r="G298" s="28"/>
      <c r="H298" s="155"/>
      <c r="I298" s="157"/>
      <c r="J298" s="157"/>
      <c r="K298" s="159"/>
      <c r="L298" s="159"/>
      <c r="M298" s="161" t="str">
        <f t="shared" si="8"/>
        <v/>
      </c>
      <c r="N298" s="163" t="str">
        <f t="shared" si="9"/>
        <v/>
      </c>
      <c r="O298" s="146"/>
      <c r="P298" s="146"/>
      <c r="Q298" s="146"/>
    </row>
    <row r="299" spans="3:17" x14ac:dyDescent="0.3">
      <c r="C299" s="28"/>
      <c r="D299" s="28"/>
      <c r="E299" s="28"/>
      <c r="F299" s="152"/>
      <c r="G299" s="28"/>
      <c r="H299" s="155"/>
      <c r="I299" s="157"/>
      <c r="J299" s="157"/>
      <c r="K299" s="159"/>
      <c r="L299" s="159"/>
      <c r="M299" s="161" t="str">
        <f t="shared" si="8"/>
        <v/>
      </c>
      <c r="N299" s="163" t="str">
        <f t="shared" si="9"/>
        <v/>
      </c>
      <c r="O299" s="146"/>
      <c r="P299" s="146"/>
      <c r="Q299" s="146"/>
    </row>
    <row r="300" spans="3:17" x14ac:dyDescent="0.3">
      <c r="C300" s="28"/>
      <c r="D300" s="28"/>
      <c r="E300" s="28"/>
      <c r="F300" s="152"/>
      <c r="G300" s="28"/>
      <c r="H300" s="155"/>
      <c r="I300" s="157"/>
      <c r="J300" s="157"/>
      <c r="K300" s="159"/>
      <c r="L300" s="159"/>
      <c r="M300" s="161" t="str">
        <f t="shared" si="8"/>
        <v/>
      </c>
      <c r="N300" s="163" t="str">
        <f t="shared" si="9"/>
        <v/>
      </c>
      <c r="O300" s="146"/>
      <c r="P300" s="146"/>
      <c r="Q300" s="146"/>
    </row>
    <row r="301" spans="3:17" x14ac:dyDescent="0.3">
      <c r="C301" s="28"/>
      <c r="D301" s="28"/>
      <c r="E301" s="28"/>
      <c r="F301" s="152"/>
      <c r="G301" s="28"/>
      <c r="H301" s="155"/>
      <c r="I301" s="157"/>
      <c r="J301" s="157"/>
      <c r="K301" s="159"/>
      <c r="L301" s="159"/>
      <c r="M301" s="161" t="str">
        <f t="shared" si="8"/>
        <v/>
      </c>
      <c r="N301" s="163" t="str">
        <f t="shared" si="9"/>
        <v/>
      </c>
      <c r="O301" s="146"/>
      <c r="P301" s="146"/>
      <c r="Q301" s="146"/>
    </row>
    <row r="302" spans="3:17" x14ac:dyDescent="0.3">
      <c r="C302" s="28"/>
      <c r="D302" s="28"/>
      <c r="E302" s="28"/>
      <c r="F302" s="152"/>
      <c r="G302" s="28"/>
      <c r="H302" s="155"/>
      <c r="I302" s="157"/>
      <c r="J302" s="157"/>
      <c r="K302" s="159"/>
      <c r="L302" s="159"/>
      <c r="M302" s="161" t="str">
        <f t="shared" si="8"/>
        <v/>
      </c>
      <c r="N302" s="163" t="str">
        <f t="shared" si="9"/>
        <v/>
      </c>
      <c r="O302" s="146"/>
      <c r="P302" s="146"/>
      <c r="Q302" s="146"/>
    </row>
    <row r="303" spans="3:17" x14ac:dyDescent="0.3">
      <c r="C303" s="28"/>
      <c r="D303" s="28"/>
      <c r="E303" s="28"/>
      <c r="F303" s="152"/>
      <c r="G303" s="28"/>
      <c r="H303" s="155"/>
      <c r="I303" s="157"/>
      <c r="J303" s="157"/>
      <c r="K303" s="159"/>
      <c r="L303" s="159"/>
      <c r="M303" s="161" t="str">
        <f t="shared" si="8"/>
        <v/>
      </c>
      <c r="N303" s="163" t="str">
        <f t="shared" si="9"/>
        <v/>
      </c>
      <c r="O303" s="146"/>
      <c r="P303" s="146"/>
      <c r="Q303" s="146"/>
    </row>
    <row r="304" spans="3:17" x14ac:dyDescent="0.3">
      <c r="C304" s="28"/>
      <c r="D304" s="28"/>
      <c r="E304" s="28"/>
      <c r="F304" s="152"/>
      <c r="G304" s="28"/>
      <c r="H304" s="155"/>
      <c r="I304" s="157"/>
      <c r="J304" s="157"/>
      <c r="K304" s="159"/>
      <c r="L304" s="159"/>
      <c r="M304" s="161" t="str">
        <f t="shared" si="8"/>
        <v/>
      </c>
      <c r="N304" s="163" t="str">
        <f t="shared" si="9"/>
        <v/>
      </c>
      <c r="O304" s="146"/>
      <c r="P304" s="146"/>
      <c r="Q304" s="146"/>
    </row>
    <row r="305" spans="3:17" x14ac:dyDescent="0.3">
      <c r="C305" s="28"/>
      <c r="D305" s="28"/>
      <c r="E305" s="28"/>
      <c r="F305" s="152"/>
      <c r="G305" s="28"/>
      <c r="H305" s="155"/>
      <c r="I305" s="157"/>
      <c r="J305" s="157"/>
      <c r="K305" s="159"/>
      <c r="L305" s="159"/>
      <c r="M305" s="161" t="str">
        <f t="shared" si="8"/>
        <v/>
      </c>
      <c r="N305" s="163" t="str">
        <f t="shared" si="9"/>
        <v/>
      </c>
      <c r="O305" s="146"/>
      <c r="P305" s="146"/>
      <c r="Q305" s="146"/>
    </row>
    <row r="306" spans="3:17" x14ac:dyDescent="0.3">
      <c r="C306" s="28"/>
      <c r="D306" s="28"/>
      <c r="E306" s="28"/>
      <c r="F306" s="152"/>
      <c r="G306" s="28"/>
      <c r="H306" s="155"/>
      <c r="I306" s="157"/>
      <c r="J306" s="157"/>
      <c r="K306" s="159"/>
      <c r="L306" s="159"/>
      <c r="M306" s="161" t="str">
        <f t="shared" si="8"/>
        <v/>
      </c>
      <c r="N306" s="163" t="str">
        <f t="shared" si="9"/>
        <v/>
      </c>
      <c r="O306" s="146"/>
      <c r="P306" s="146"/>
      <c r="Q306" s="146"/>
    </row>
    <row r="307" spans="3:17" x14ac:dyDescent="0.3">
      <c r="C307" s="28"/>
      <c r="D307" s="28"/>
      <c r="E307" s="28"/>
      <c r="F307" s="152"/>
      <c r="G307" s="28"/>
      <c r="H307" s="155"/>
      <c r="I307" s="157"/>
      <c r="J307" s="157"/>
      <c r="K307" s="159"/>
      <c r="L307" s="159"/>
      <c r="M307" s="161" t="str">
        <f t="shared" si="8"/>
        <v/>
      </c>
      <c r="N307" s="163" t="str">
        <f t="shared" si="9"/>
        <v/>
      </c>
      <c r="O307" s="146"/>
      <c r="P307" s="146"/>
      <c r="Q307" s="146"/>
    </row>
    <row r="308" spans="3:17" x14ac:dyDescent="0.3">
      <c r="C308" s="28"/>
      <c r="D308" s="28"/>
      <c r="E308" s="28"/>
      <c r="F308" s="152"/>
      <c r="G308" s="28"/>
      <c r="H308" s="155"/>
      <c r="I308" s="157"/>
      <c r="J308" s="157"/>
      <c r="K308" s="159"/>
      <c r="L308" s="159"/>
      <c r="M308" s="161" t="str">
        <f t="shared" si="8"/>
        <v/>
      </c>
      <c r="N308" s="163" t="str">
        <f t="shared" si="9"/>
        <v/>
      </c>
      <c r="O308" s="146"/>
      <c r="P308" s="146"/>
      <c r="Q308" s="146"/>
    </row>
    <row r="309" spans="3:17" x14ac:dyDescent="0.3">
      <c r="C309" s="28"/>
      <c r="D309" s="28"/>
      <c r="E309" s="28"/>
      <c r="F309" s="152"/>
      <c r="G309" s="28"/>
      <c r="H309" s="155"/>
      <c r="I309" s="157"/>
      <c r="J309" s="157"/>
      <c r="K309" s="159"/>
      <c r="L309" s="159"/>
      <c r="M309" s="161" t="str">
        <f t="shared" si="8"/>
        <v/>
      </c>
      <c r="N309" s="163" t="str">
        <f t="shared" si="9"/>
        <v/>
      </c>
      <c r="O309" s="146"/>
      <c r="P309" s="146"/>
      <c r="Q309" s="146"/>
    </row>
    <row r="310" spans="3:17" x14ac:dyDescent="0.3">
      <c r="C310" s="28"/>
      <c r="D310" s="28"/>
      <c r="E310" s="28"/>
      <c r="F310" s="152"/>
      <c r="G310" s="28"/>
      <c r="H310" s="155"/>
      <c r="I310" s="157"/>
      <c r="J310" s="157"/>
      <c r="K310" s="159"/>
      <c r="L310" s="159"/>
      <c r="M310" s="161" t="str">
        <f t="shared" si="8"/>
        <v/>
      </c>
      <c r="N310" s="163" t="str">
        <f t="shared" si="9"/>
        <v/>
      </c>
      <c r="O310" s="146"/>
      <c r="P310" s="146"/>
      <c r="Q310" s="146"/>
    </row>
    <row r="311" spans="3:17" x14ac:dyDescent="0.3">
      <c r="C311" s="28"/>
      <c r="D311" s="28"/>
      <c r="E311" s="28"/>
      <c r="F311" s="152"/>
      <c r="G311" s="28"/>
      <c r="H311" s="155"/>
      <c r="I311" s="157"/>
      <c r="J311" s="157"/>
      <c r="K311" s="159"/>
      <c r="L311" s="159"/>
      <c r="M311" s="161" t="str">
        <f t="shared" si="8"/>
        <v/>
      </c>
      <c r="N311" s="163" t="str">
        <f t="shared" si="9"/>
        <v/>
      </c>
      <c r="O311" s="146"/>
      <c r="P311" s="146"/>
      <c r="Q311" s="146"/>
    </row>
    <row r="312" spans="3:17" x14ac:dyDescent="0.3">
      <c r="C312" s="28"/>
      <c r="D312" s="28"/>
      <c r="E312" s="28"/>
      <c r="F312" s="152"/>
      <c r="G312" s="28"/>
      <c r="H312" s="155"/>
      <c r="I312" s="157"/>
      <c r="J312" s="157"/>
      <c r="K312" s="159"/>
      <c r="L312" s="159"/>
      <c r="M312" s="161" t="str">
        <f t="shared" si="8"/>
        <v/>
      </c>
      <c r="N312" s="163" t="str">
        <f t="shared" si="9"/>
        <v/>
      </c>
      <c r="O312" s="146"/>
      <c r="P312" s="146"/>
      <c r="Q312" s="146"/>
    </row>
    <row r="313" spans="3:17" x14ac:dyDescent="0.3">
      <c r="C313" s="28"/>
      <c r="D313" s="28"/>
      <c r="E313" s="28"/>
      <c r="F313" s="152"/>
      <c r="G313" s="28"/>
      <c r="H313" s="155"/>
      <c r="I313" s="157"/>
      <c r="J313" s="157"/>
      <c r="K313" s="159"/>
      <c r="L313" s="159"/>
      <c r="M313" s="161" t="str">
        <f t="shared" si="8"/>
        <v/>
      </c>
      <c r="N313" s="163" t="str">
        <f t="shared" si="9"/>
        <v/>
      </c>
      <c r="O313" s="146"/>
      <c r="P313" s="146"/>
      <c r="Q313" s="146"/>
    </row>
    <row r="314" spans="3:17" x14ac:dyDescent="0.3">
      <c r="C314" s="28"/>
      <c r="D314" s="28"/>
      <c r="E314" s="28"/>
      <c r="F314" s="152"/>
      <c r="G314" s="28"/>
      <c r="H314" s="155"/>
      <c r="I314" s="157"/>
      <c r="J314" s="157"/>
      <c r="K314" s="159"/>
      <c r="L314" s="159"/>
      <c r="M314" s="161" t="str">
        <f t="shared" si="8"/>
        <v/>
      </c>
      <c r="N314" s="163" t="str">
        <f t="shared" si="9"/>
        <v/>
      </c>
      <c r="O314" s="146"/>
      <c r="P314" s="146"/>
      <c r="Q314" s="146"/>
    </row>
    <row r="315" spans="3:17" x14ac:dyDescent="0.3">
      <c r="C315" s="28"/>
      <c r="D315" s="28"/>
      <c r="E315" s="28"/>
      <c r="F315" s="152"/>
      <c r="G315" s="28"/>
      <c r="H315" s="155"/>
      <c r="I315" s="157"/>
      <c r="J315" s="157"/>
      <c r="K315" s="159"/>
      <c r="L315" s="159"/>
      <c r="M315" s="161" t="str">
        <f t="shared" si="8"/>
        <v/>
      </c>
      <c r="N315" s="163" t="str">
        <f t="shared" si="9"/>
        <v/>
      </c>
      <c r="O315" s="146"/>
      <c r="P315" s="146"/>
      <c r="Q315" s="146"/>
    </row>
    <row r="316" spans="3:17" x14ac:dyDescent="0.3">
      <c r="C316" s="28"/>
      <c r="D316" s="28"/>
      <c r="E316" s="28"/>
      <c r="F316" s="152"/>
      <c r="G316" s="28"/>
      <c r="H316" s="155"/>
      <c r="I316" s="157"/>
      <c r="J316" s="157"/>
      <c r="K316" s="159"/>
      <c r="L316" s="159"/>
      <c r="M316" s="161" t="str">
        <f t="shared" si="8"/>
        <v/>
      </c>
      <c r="N316" s="163" t="str">
        <f t="shared" si="9"/>
        <v/>
      </c>
      <c r="O316" s="146"/>
      <c r="P316" s="146"/>
      <c r="Q316" s="146"/>
    </row>
    <row r="317" spans="3:17" x14ac:dyDescent="0.3">
      <c r="C317" s="28"/>
      <c r="D317" s="28"/>
      <c r="E317" s="28"/>
      <c r="F317" s="152"/>
      <c r="G317" s="28"/>
      <c r="H317" s="155"/>
      <c r="I317" s="157"/>
      <c r="J317" s="157"/>
      <c r="K317" s="159"/>
      <c r="L317" s="159"/>
      <c r="M317" s="161" t="str">
        <f t="shared" si="8"/>
        <v/>
      </c>
      <c r="N317" s="163" t="str">
        <f t="shared" si="9"/>
        <v/>
      </c>
      <c r="O317" s="146"/>
      <c r="P317" s="146"/>
      <c r="Q317" s="146"/>
    </row>
    <row r="318" spans="3:17" x14ac:dyDescent="0.3">
      <c r="C318" s="28"/>
      <c r="D318" s="28"/>
      <c r="E318" s="28"/>
      <c r="F318" s="152"/>
      <c r="G318" s="28"/>
      <c r="H318" s="155"/>
      <c r="I318" s="157"/>
      <c r="J318" s="157"/>
      <c r="K318" s="159"/>
      <c r="L318" s="159"/>
      <c r="M318" s="161" t="str">
        <f t="shared" si="8"/>
        <v/>
      </c>
      <c r="N318" s="163" t="str">
        <f t="shared" si="9"/>
        <v/>
      </c>
      <c r="O318" s="146"/>
      <c r="P318" s="146"/>
      <c r="Q318" s="146"/>
    </row>
    <row r="319" spans="3:17" x14ac:dyDescent="0.3">
      <c r="C319" s="28"/>
      <c r="D319" s="28"/>
      <c r="E319" s="28"/>
      <c r="F319" s="152"/>
      <c r="G319" s="28"/>
      <c r="H319" s="155"/>
      <c r="I319" s="157"/>
      <c r="J319" s="157"/>
      <c r="K319" s="159"/>
      <c r="L319" s="159"/>
      <c r="M319" s="161" t="str">
        <f t="shared" si="8"/>
        <v/>
      </c>
      <c r="N319" s="163" t="str">
        <f t="shared" si="9"/>
        <v/>
      </c>
      <c r="O319" s="146"/>
      <c r="P319" s="146"/>
      <c r="Q319" s="146"/>
    </row>
    <row r="320" spans="3:17" x14ac:dyDescent="0.3">
      <c r="C320" s="28"/>
      <c r="D320" s="28"/>
      <c r="E320" s="28"/>
      <c r="F320" s="152"/>
      <c r="G320" s="28"/>
      <c r="H320" s="155"/>
      <c r="I320" s="157"/>
      <c r="J320" s="157"/>
      <c r="K320" s="159"/>
      <c r="L320" s="159"/>
      <c r="M320" s="161" t="str">
        <f t="shared" si="8"/>
        <v/>
      </c>
      <c r="N320" s="163" t="str">
        <f t="shared" si="9"/>
        <v/>
      </c>
      <c r="O320" s="146"/>
      <c r="P320" s="146"/>
      <c r="Q320" s="146"/>
    </row>
    <row r="321" spans="3:17" x14ac:dyDescent="0.3">
      <c r="C321" s="28"/>
      <c r="D321" s="28"/>
      <c r="E321" s="28"/>
      <c r="F321" s="152"/>
      <c r="G321" s="28"/>
      <c r="H321" s="155"/>
      <c r="I321" s="157"/>
      <c r="J321" s="157"/>
      <c r="K321" s="159"/>
      <c r="L321" s="159"/>
      <c r="M321" s="161" t="str">
        <f t="shared" si="8"/>
        <v/>
      </c>
      <c r="N321" s="163" t="str">
        <f t="shared" si="9"/>
        <v/>
      </c>
      <c r="O321" s="146"/>
      <c r="P321" s="146"/>
      <c r="Q321" s="146"/>
    </row>
    <row r="322" spans="3:17" x14ac:dyDescent="0.3">
      <c r="C322" s="28"/>
      <c r="D322" s="28"/>
      <c r="E322" s="28"/>
      <c r="F322" s="152"/>
      <c r="G322" s="28"/>
      <c r="H322" s="155"/>
      <c r="I322" s="157"/>
      <c r="J322" s="157"/>
      <c r="K322" s="159"/>
      <c r="L322" s="159"/>
      <c r="M322" s="161" t="str">
        <f t="shared" si="8"/>
        <v/>
      </c>
      <c r="N322" s="163" t="str">
        <f t="shared" si="9"/>
        <v/>
      </c>
      <c r="O322" s="146"/>
      <c r="P322" s="146"/>
      <c r="Q322" s="146"/>
    </row>
    <row r="323" spans="3:17" x14ac:dyDescent="0.3">
      <c r="C323" s="28"/>
      <c r="D323" s="28"/>
      <c r="E323" s="28"/>
      <c r="F323" s="152"/>
      <c r="G323" s="28"/>
      <c r="H323" s="155"/>
      <c r="I323" s="157"/>
      <c r="J323" s="157"/>
      <c r="K323" s="159"/>
      <c r="L323" s="159"/>
      <c r="M323" s="161" t="str">
        <f t="shared" ref="M323:M386" si="10">IF(OR(K323="",L323=""),"",L323-K323)</f>
        <v/>
      </c>
      <c r="N323" s="163" t="str">
        <f t="shared" ref="N323:N386" si="11">IF(OR(K323="",L323=""),"",IF(AND(H323="STANDARD",I323="NO",M323&lt;31),"YES",IF(AND(H323="STANDARD",I323="YES",M323&lt;45),"YES",IF(AND(H323="EXPEDITED",I323="NO",M323&lt;=3),"YES",IF(AND(H323="EXPEDITED",I323="YES",M323&lt;18),"YES","NO")))))</f>
        <v/>
      </c>
      <c r="O323" s="146"/>
      <c r="P323" s="146"/>
      <c r="Q323" s="146"/>
    </row>
    <row r="324" spans="3:17" x14ac:dyDescent="0.3">
      <c r="C324" s="28"/>
      <c r="D324" s="28"/>
      <c r="E324" s="28"/>
      <c r="F324" s="152"/>
      <c r="G324" s="28"/>
      <c r="H324" s="155"/>
      <c r="I324" s="157"/>
      <c r="J324" s="157"/>
      <c r="K324" s="159"/>
      <c r="L324" s="159"/>
      <c r="M324" s="161" t="str">
        <f t="shared" si="10"/>
        <v/>
      </c>
      <c r="N324" s="163" t="str">
        <f t="shared" si="11"/>
        <v/>
      </c>
      <c r="O324" s="146"/>
      <c r="P324" s="146"/>
      <c r="Q324" s="146"/>
    </row>
    <row r="325" spans="3:17" x14ac:dyDescent="0.3">
      <c r="C325" s="28"/>
      <c r="D325" s="28"/>
      <c r="E325" s="28"/>
      <c r="F325" s="152"/>
      <c r="G325" s="28"/>
      <c r="H325" s="155"/>
      <c r="I325" s="157"/>
      <c r="J325" s="157"/>
      <c r="K325" s="159"/>
      <c r="L325" s="159"/>
      <c r="M325" s="161" t="str">
        <f t="shared" si="10"/>
        <v/>
      </c>
      <c r="N325" s="163" t="str">
        <f t="shared" si="11"/>
        <v/>
      </c>
      <c r="O325" s="146"/>
      <c r="P325" s="146"/>
      <c r="Q325" s="146"/>
    </row>
    <row r="326" spans="3:17" x14ac:dyDescent="0.3">
      <c r="C326" s="28"/>
      <c r="D326" s="28"/>
      <c r="E326" s="28"/>
      <c r="F326" s="152"/>
      <c r="G326" s="28"/>
      <c r="H326" s="155"/>
      <c r="I326" s="157"/>
      <c r="J326" s="157"/>
      <c r="K326" s="159"/>
      <c r="L326" s="159"/>
      <c r="M326" s="161" t="str">
        <f t="shared" si="10"/>
        <v/>
      </c>
      <c r="N326" s="163" t="str">
        <f t="shared" si="11"/>
        <v/>
      </c>
      <c r="O326" s="146"/>
      <c r="P326" s="146"/>
      <c r="Q326" s="146"/>
    </row>
    <row r="327" spans="3:17" x14ac:dyDescent="0.3">
      <c r="C327" s="28"/>
      <c r="D327" s="28"/>
      <c r="E327" s="28"/>
      <c r="F327" s="152"/>
      <c r="G327" s="28"/>
      <c r="H327" s="155"/>
      <c r="I327" s="157"/>
      <c r="J327" s="157"/>
      <c r="K327" s="159"/>
      <c r="L327" s="159"/>
      <c r="M327" s="161" t="str">
        <f t="shared" si="10"/>
        <v/>
      </c>
      <c r="N327" s="163" t="str">
        <f t="shared" si="11"/>
        <v/>
      </c>
      <c r="O327" s="146"/>
      <c r="P327" s="146"/>
      <c r="Q327" s="146"/>
    </row>
    <row r="328" spans="3:17" x14ac:dyDescent="0.3">
      <c r="C328" s="28"/>
      <c r="D328" s="28"/>
      <c r="E328" s="28"/>
      <c r="F328" s="152"/>
      <c r="G328" s="28"/>
      <c r="H328" s="155"/>
      <c r="I328" s="157"/>
      <c r="J328" s="157"/>
      <c r="K328" s="159"/>
      <c r="L328" s="159"/>
      <c r="M328" s="161" t="str">
        <f t="shared" si="10"/>
        <v/>
      </c>
      <c r="N328" s="163" t="str">
        <f t="shared" si="11"/>
        <v/>
      </c>
      <c r="O328" s="146"/>
      <c r="P328" s="146"/>
      <c r="Q328" s="146"/>
    </row>
    <row r="329" spans="3:17" x14ac:dyDescent="0.3">
      <c r="C329" s="28"/>
      <c r="D329" s="28"/>
      <c r="E329" s="28"/>
      <c r="F329" s="152"/>
      <c r="G329" s="28"/>
      <c r="H329" s="155"/>
      <c r="I329" s="157"/>
      <c r="J329" s="157"/>
      <c r="K329" s="159"/>
      <c r="L329" s="159"/>
      <c r="M329" s="161" t="str">
        <f t="shared" si="10"/>
        <v/>
      </c>
      <c r="N329" s="163" t="str">
        <f t="shared" si="11"/>
        <v/>
      </c>
      <c r="O329" s="146"/>
      <c r="P329" s="146"/>
      <c r="Q329" s="146"/>
    </row>
    <row r="330" spans="3:17" x14ac:dyDescent="0.3">
      <c r="C330" s="28"/>
      <c r="D330" s="28"/>
      <c r="E330" s="28"/>
      <c r="F330" s="152"/>
      <c r="G330" s="28"/>
      <c r="H330" s="155"/>
      <c r="I330" s="157"/>
      <c r="J330" s="157"/>
      <c r="K330" s="159"/>
      <c r="L330" s="159"/>
      <c r="M330" s="161" t="str">
        <f t="shared" si="10"/>
        <v/>
      </c>
      <c r="N330" s="163" t="str">
        <f t="shared" si="11"/>
        <v/>
      </c>
      <c r="O330" s="146"/>
      <c r="P330" s="146"/>
      <c r="Q330" s="146"/>
    </row>
    <row r="331" spans="3:17" x14ac:dyDescent="0.3">
      <c r="C331" s="28"/>
      <c r="D331" s="28"/>
      <c r="E331" s="28"/>
      <c r="F331" s="152"/>
      <c r="G331" s="28"/>
      <c r="H331" s="155"/>
      <c r="I331" s="157"/>
      <c r="J331" s="157"/>
      <c r="K331" s="159"/>
      <c r="L331" s="159"/>
      <c r="M331" s="161" t="str">
        <f t="shared" si="10"/>
        <v/>
      </c>
      <c r="N331" s="163" t="str">
        <f t="shared" si="11"/>
        <v/>
      </c>
      <c r="O331" s="146"/>
      <c r="P331" s="146"/>
      <c r="Q331" s="146"/>
    </row>
    <row r="332" spans="3:17" x14ac:dyDescent="0.3">
      <c r="C332" s="28"/>
      <c r="D332" s="28"/>
      <c r="E332" s="28"/>
      <c r="F332" s="152"/>
      <c r="G332" s="28"/>
      <c r="H332" s="155"/>
      <c r="I332" s="157"/>
      <c r="J332" s="157"/>
      <c r="K332" s="159"/>
      <c r="L332" s="159"/>
      <c r="M332" s="161" t="str">
        <f t="shared" si="10"/>
        <v/>
      </c>
      <c r="N332" s="163" t="str">
        <f t="shared" si="11"/>
        <v/>
      </c>
      <c r="O332" s="146"/>
      <c r="P332" s="146"/>
      <c r="Q332" s="146"/>
    </row>
    <row r="333" spans="3:17" x14ac:dyDescent="0.3">
      <c r="C333" s="28"/>
      <c r="D333" s="28"/>
      <c r="E333" s="28"/>
      <c r="F333" s="152"/>
      <c r="G333" s="28"/>
      <c r="H333" s="155"/>
      <c r="I333" s="157"/>
      <c r="J333" s="157"/>
      <c r="K333" s="159"/>
      <c r="L333" s="159"/>
      <c r="M333" s="161" t="str">
        <f t="shared" si="10"/>
        <v/>
      </c>
      <c r="N333" s="163" t="str">
        <f t="shared" si="11"/>
        <v/>
      </c>
      <c r="O333" s="146"/>
      <c r="P333" s="146"/>
      <c r="Q333" s="146"/>
    </row>
    <row r="334" spans="3:17" x14ac:dyDescent="0.3">
      <c r="C334" s="28"/>
      <c r="D334" s="28"/>
      <c r="E334" s="28"/>
      <c r="F334" s="152"/>
      <c r="G334" s="28"/>
      <c r="H334" s="155"/>
      <c r="I334" s="157"/>
      <c r="J334" s="157"/>
      <c r="K334" s="159"/>
      <c r="L334" s="159"/>
      <c r="M334" s="161" t="str">
        <f t="shared" si="10"/>
        <v/>
      </c>
      <c r="N334" s="163" t="str">
        <f t="shared" si="11"/>
        <v/>
      </c>
      <c r="O334" s="146"/>
      <c r="P334" s="146"/>
      <c r="Q334" s="146"/>
    </row>
    <row r="335" spans="3:17" x14ac:dyDescent="0.3">
      <c r="C335" s="28"/>
      <c r="D335" s="28"/>
      <c r="E335" s="28"/>
      <c r="F335" s="152"/>
      <c r="G335" s="28"/>
      <c r="H335" s="155"/>
      <c r="I335" s="157"/>
      <c r="J335" s="157"/>
      <c r="K335" s="159"/>
      <c r="L335" s="159"/>
      <c r="M335" s="161" t="str">
        <f t="shared" si="10"/>
        <v/>
      </c>
      <c r="N335" s="163" t="str">
        <f t="shared" si="11"/>
        <v/>
      </c>
      <c r="O335" s="146"/>
      <c r="P335" s="146"/>
      <c r="Q335" s="146"/>
    </row>
    <row r="336" spans="3:17" x14ac:dyDescent="0.3">
      <c r="C336" s="28"/>
      <c r="D336" s="28"/>
      <c r="E336" s="28"/>
      <c r="F336" s="152"/>
      <c r="G336" s="28"/>
      <c r="H336" s="155"/>
      <c r="I336" s="157"/>
      <c r="J336" s="157"/>
      <c r="K336" s="159"/>
      <c r="L336" s="159"/>
      <c r="M336" s="161" t="str">
        <f t="shared" si="10"/>
        <v/>
      </c>
      <c r="N336" s="163" t="str">
        <f t="shared" si="11"/>
        <v/>
      </c>
      <c r="O336" s="146"/>
      <c r="P336" s="146"/>
      <c r="Q336" s="146"/>
    </row>
    <row r="337" spans="3:17" x14ac:dyDescent="0.3">
      <c r="C337" s="28"/>
      <c r="D337" s="28"/>
      <c r="E337" s="28"/>
      <c r="F337" s="152"/>
      <c r="G337" s="28"/>
      <c r="H337" s="155"/>
      <c r="I337" s="157"/>
      <c r="J337" s="157"/>
      <c r="K337" s="159"/>
      <c r="L337" s="159"/>
      <c r="M337" s="161" t="str">
        <f t="shared" si="10"/>
        <v/>
      </c>
      <c r="N337" s="163" t="str">
        <f t="shared" si="11"/>
        <v/>
      </c>
      <c r="O337" s="146"/>
      <c r="P337" s="146"/>
      <c r="Q337" s="146"/>
    </row>
    <row r="338" spans="3:17" x14ac:dyDescent="0.3">
      <c r="C338" s="28"/>
      <c r="D338" s="28"/>
      <c r="E338" s="28"/>
      <c r="F338" s="152"/>
      <c r="G338" s="28"/>
      <c r="H338" s="155"/>
      <c r="I338" s="157"/>
      <c r="J338" s="157"/>
      <c r="K338" s="159"/>
      <c r="L338" s="159"/>
      <c r="M338" s="161" t="str">
        <f t="shared" si="10"/>
        <v/>
      </c>
      <c r="N338" s="163" t="str">
        <f t="shared" si="11"/>
        <v/>
      </c>
      <c r="O338" s="146"/>
      <c r="P338" s="146"/>
      <c r="Q338" s="146"/>
    </row>
    <row r="339" spans="3:17" x14ac:dyDescent="0.3">
      <c r="C339" s="28"/>
      <c r="D339" s="28"/>
      <c r="E339" s="28"/>
      <c r="F339" s="152"/>
      <c r="G339" s="28"/>
      <c r="H339" s="155"/>
      <c r="I339" s="157"/>
      <c r="J339" s="157"/>
      <c r="K339" s="159"/>
      <c r="L339" s="159"/>
      <c r="M339" s="161" t="str">
        <f t="shared" si="10"/>
        <v/>
      </c>
      <c r="N339" s="163" t="str">
        <f t="shared" si="11"/>
        <v/>
      </c>
      <c r="O339" s="146"/>
      <c r="P339" s="146"/>
      <c r="Q339" s="146"/>
    </row>
    <row r="340" spans="3:17" x14ac:dyDescent="0.3">
      <c r="C340" s="28"/>
      <c r="D340" s="28"/>
      <c r="E340" s="28"/>
      <c r="F340" s="152"/>
      <c r="G340" s="28"/>
      <c r="H340" s="155"/>
      <c r="I340" s="157"/>
      <c r="J340" s="157"/>
      <c r="K340" s="159"/>
      <c r="L340" s="159"/>
      <c r="M340" s="161" t="str">
        <f t="shared" si="10"/>
        <v/>
      </c>
      <c r="N340" s="163" t="str">
        <f t="shared" si="11"/>
        <v/>
      </c>
      <c r="O340" s="146"/>
      <c r="P340" s="146"/>
      <c r="Q340" s="146"/>
    </row>
    <row r="341" spans="3:17" x14ac:dyDescent="0.3">
      <c r="C341" s="28"/>
      <c r="D341" s="28"/>
      <c r="E341" s="28"/>
      <c r="F341" s="152"/>
      <c r="G341" s="28"/>
      <c r="H341" s="155"/>
      <c r="I341" s="157"/>
      <c r="J341" s="157"/>
      <c r="K341" s="159"/>
      <c r="L341" s="159"/>
      <c r="M341" s="161" t="str">
        <f t="shared" si="10"/>
        <v/>
      </c>
      <c r="N341" s="163" t="str">
        <f t="shared" si="11"/>
        <v/>
      </c>
      <c r="O341" s="146"/>
      <c r="P341" s="146"/>
      <c r="Q341" s="146"/>
    </row>
    <row r="342" spans="3:17" x14ac:dyDescent="0.3">
      <c r="C342" s="28"/>
      <c r="D342" s="28"/>
      <c r="E342" s="28"/>
      <c r="F342" s="152"/>
      <c r="G342" s="28"/>
      <c r="H342" s="155"/>
      <c r="I342" s="157"/>
      <c r="J342" s="157"/>
      <c r="K342" s="159"/>
      <c r="L342" s="159"/>
      <c r="M342" s="161" t="str">
        <f t="shared" si="10"/>
        <v/>
      </c>
      <c r="N342" s="163" t="str">
        <f t="shared" si="11"/>
        <v/>
      </c>
      <c r="O342" s="146"/>
      <c r="P342" s="146"/>
      <c r="Q342" s="146"/>
    </row>
    <row r="343" spans="3:17" x14ac:dyDescent="0.3">
      <c r="C343" s="28"/>
      <c r="D343" s="28"/>
      <c r="E343" s="28"/>
      <c r="F343" s="152"/>
      <c r="G343" s="28"/>
      <c r="H343" s="155"/>
      <c r="I343" s="157"/>
      <c r="J343" s="157"/>
      <c r="K343" s="159"/>
      <c r="L343" s="159"/>
      <c r="M343" s="161" t="str">
        <f t="shared" si="10"/>
        <v/>
      </c>
      <c r="N343" s="163" t="str">
        <f t="shared" si="11"/>
        <v/>
      </c>
      <c r="O343" s="146"/>
      <c r="P343" s="146"/>
      <c r="Q343" s="146"/>
    </row>
    <row r="344" spans="3:17" x14ac:dyDescent="0.3">
      <c r="C344" s="28"/>
      <c r="D344" s="28"/>
      <c r="E344" s="28"/>
      <c r="F344" s="152"/>
      <c r="G344" s="28"/>
      <c r="H344" s="155"/>
      <c r="I344" s="157"/>
      <c r="J344" s="157"/>
      <c r="K344" s="159"/>
      <c r="L344" s="159"/>
      <c r="M344" s="161" t="str">
        <f t="shared" si="10"/>
        <v/>
      </c>
      <c r="N344" s="163" t="str">
        <f t="shared" si="11"/>
        <v/>
      </c>
      <c r="O344" s="146"/>
      <c r="P344" s="146"/>
      <c r="Q344" s="146"/>
    </row>
    <row r="345" spans="3:17" x14ac:dyDescent="0.3">
      <c r="C345" s="28"/>
      <c r="D345" s="28"/>
      <c r="E345" s="28"/>
      <c r="F345" s="152"/>
      <c r="G345" s="28"/>
      <c r="H345" s="155"/>
      <c r="I345" s="157"/>
      <c r="J345" s="157"/>
      <c r="K345" s="159"/>
      <c r="L345" s="159"/>
      <c r="M345" s="161" t="str">
        <f t="shared" si="10"/>
        <v/>
      </c>
      <c r="N345" s="163" t="str">
        <f t="shared" si="11"/>
        <v/>
      </c>
      <c r="O345" s="146"/>
      <c r="P345" s="146"/>
      <c r="Q345" s="146"/>
    </row>
    <row r="346" spans="3:17" x14ac:dyDescent="0.3">
      <c r="C346" s="28"/>
      <c r="D346" s="28"/>
      <c r="E346" s="28"/>
      <c r="F346" s="152"/>
      <c r="G346" s="28"/>
      <c r="H346" s="155"/>
      <c r="I346" s="157"/>
      <c r="J346" s="157"/>
      <c r="K346" s="159"/>
      <c r="L346" s="159"/>
      <c r="M346" s="161" t="str">
        <f t="shared" si="10"/>
        <v/>
      </c>
      <c r="N346" s="163" t="str">
        <f t="shared" si="11"/>
        <v/>
      </c>
      <c r="O346" s="146"/>
      <c r="P346" s="146"/>
      <c r="Q346" s="146"/>
    </row>
    <row r="347" spans="3:17" x14ac:dyDescent="0.3">
      <c r="C347" s="28"/>
      <c r="D347" s="28"/>
      <c r="E347" s="28"/>
      <c r="F347" s="152"/>
      <c r="G347" s="28"/>
      <c r="H347" s="155"/>
      <c r="I347" s="157"/>
      <c r="J347" s="157"/>
      <c r="K347" s="159"/>
      <c r="L347" s="159"/>
      <c r="M347" s="161" t="str">
        <f t="shared" si="10"/>
        <v/>
      </c>
      <c r="N347" s="163" t="str">
        <f t="shared" si="11"/>
        <v/>
      </c>
      <c r="O347" s="146"/>
      <c r="P347" s="146"/>
      <c r="Q347" s="146"/>
    </row>
    <row r="348" spans="3:17" x14ac:dyDescent="0.3">
      <c r="C348" s="28"/>
      <c r="D348" s="28"/>
      <c r="E348" s="28"/>
      <c r="F348" s="152"/>
      <c r="G348" s="28"/>
      <c r="H348" s="155"/>
      <c r="I348" s="157"/>
      <c r="J348" s="157"/>
      <c r="K348" s="159"/>
      <c r="L348" s="159"/>
      <c r="M348" s="161" t="str">
        <f t="shared" si="10"/>
        <v/>
      </c>
      <c r="N348" s="163" t="str">
        <f t="shared" si="11"/>
        <v/>
      </c>
      <c r="O348" s="146"/>
      <c r="P348" s="146"/>
      <c r="Q348" s="146"/>
    </row>
    <row r="349" spans="3:17" x14ac:dyDescent="0.3">
      <c r="C349" s="28"/>
      <c r="D349" s="28"/>
      <c r="E349" s="28"/>
      <c r="F349" s="152"/>
      <c r="G349" s="28"/>
      <c r="H349" s="155"/>
      <c r="I349" s="157"/>
      <c r="J349" s="157"/>
      <c r="K349" s="159"/>
      <c r="L349" s="159"/>
      <c r="M349" s="161" t="str">
        <f t="shared" si="10"/>
        <v/>
      </c>
      <c r="N349" s="163" t="str">
        <f t="shared" si="11"/>
        <v/>
      </c>
      <c r="O349" s="146"/>
      <c r="P349" s="146"/>
      <c r="Q349" s="146"/>
    </row>
    <row r="350" spans="3:17" x14ac:dyDescent="0.3">
      <c r="C350" s="28"/>
      <c r="D350" s="28"/>
      <c r="E350" s="28"/>
      <c r="F350" s="152"/>
      <c r="G350" s="28"/>
      <c r="H350" s="155"/>
      <c r="I350" s="157"/>
      <c r="J350" s="157"/>
      <c r="K350" s="159"/>
      <c r="L350" s="159"/>
      <c r="M350" s="161" t="str">
        <f t="shared" si="10"/>
        <v/>
      </c>
      <c r="N350" s="163" t="str">
        <f t="shared" si="11"/>
        <v/>
      </c>
      <c r="O350" s="146"/>
      <c r="P350" s="146"/>
      <c r="Q350" s="146"/>
    </row>
    <row r="351" spans="3:17" x14ac:dyDescent="0.3">
      <c r="C351" s="28"/>
      <c r="D351" s="28"/>
      <c r="E351" s="28"/>
      <c r="F351" s="152"/>
      <c r="G351" s="28"/>
      <c r="H351" s="155"/>
      <c r="I351" s="157"/>
      <c r="J351" s="157"/>
      <c r="K351" s="159"/>
      <c r="L351" s="159"/>
      <c r="M351" s="161" t="str">
        <f t="shared" si="10"/>
        <v/>
      </c>
      <c r="N351" s="163" t="str">
        <f t="shared" si="11"/>
        <v/>
      </c>
      <c r="O351" s="146"/>
      <c r="P351" s="146"/>
      <c r="Q351" s="146"/>
    </row>
    <row r="352" spans="3:17" x14ac:dyDescent="0.3">
      <c r="C352" s="28"/>
      <c r="D352" s="28"/>
      <c r="E352" s="28"/>
      <c r="F352" s="152"/>
      <c r="G352" s="28"/>
      <c r="H352" s="155"/>
      <c r="I352" s="157"/>
      <c r="J352" s="157"/>
      <c r="K352" s="159"/>
      <c r="L352" s="159"/>
      <c r="M352" s="161" t="str">
        <f t="shared" si="10"/>
        <v/>
      </c>
      <c r="N352" s="163" t="str">
        <f t="shared" si="11"/>
        <v/>
      </c>
      <c r="O352" s="146"/>
      <c r="P352" s="146"/>
      <c r="Q352" s="146"/>
    </row>
    <row r="353" spans="3:17" x14ac:dyDescent="0.3">
      <c r="C353" s="28"/>
      <c r="D353" s="28"/>
      <c r="E353" s="28"/>
      <c r="F353" s="152"/>
      <c r="G353" s="28"/>
      <c r="H353" s="155"/>
      <c r="I353" s="157"/>
      <c r="J353" s="157"/>
      <c r="K353" s="159"/>
      <c r="L353" s="159"/>
      <c r="M353" s="161" t="str">
        <f t="shared" si="10"/>
        <v/>
      </c>
      <c r="N353" s="163" t="str">
        <f t="shared" si="11"/>
        <v/>
      </c>
      <c r="O353" s="146"/>
      <c r="P353" s="146"/>
      <c r="Q353" s="146"/>
    </row>
    <row r="354" spans="3:17" x14ac:dyDescent="0.3">
      <c r="C354" s="28"/>
      <c r="D354" s="28"/>
      <c r="E354" s="28"/>
      <c r="F354" s="152"/>
      <c r="G354" s="28"/>
      <c r="H354" s="155"/>
      <c r="I354" s="157"/>
      <c r="J354" s="157"/>
      <c r="K354" s="159"/>
      <c r="L354" s="159"/>
      <c r="M354" s="161" t="str">
        <f t="shared" si="10"/>
        <v/>
      </c>
      <c r="N354" s="163" t="str">
        <f t="shared" si="11"/>
        <v/>
      </c>
      <c r="O354" s="146"/>
      <c r="P354" s="146"/>
      <c r="Q354" s="146"/>
    </row>
    <row r="355" spans="3:17" x14ac:dyDescent="0.3">
      <c r="C355" s="28"/>
      <c r="D355" s="28"/>
      <c r="E355" s="28"/>
      <c r="F355" s="152"/>
      <c r="G355" s="28"/>
      <c r="H355" s="155"/>
      <c r="I355" s="157"/>
      <c r="J355" s="157"/>
      <c r="K355" s="159"/>
      <c r="L355" s="159"/>
      <c r="M355" s="161" t="str">
        <f t="shared" si="10"/>
        <v/>
      </c>
      <c r="N355" s="163" t="str">
        <f t="shared" si="11"/>
        <v/>
      </c>
      <c r="O355" s="146"/>
      <c r="P355" s="146"/>
      <c r="Q355" s="146"/>
    </row>
    <row r="356" spans="3:17" x14ac:dyDescent="0.3">
      <c r="C356" s="28"/>
      <c r="D356" s="28"/>
      <c r="E356" s="28"/>
      <c r="F356" s="152"/>
      <c r="G356" s="28"/>
      <c r="H356" s="155"/>
      <c r="I356" s="157"/>
      <c r="J356" s="157"/>
      <c r="K356" s="159"/>
      <c r="L356" s="159"/>
      <c r="M356" s="161" t="str">
        <f t="shared" si="10"/>
        <v/>
      </c>
      <c r="N356" s="163" t="str">
        <f t="shared" si="11"/>
        <v/>
      </c>
      <c r="O356" s="146"/>
      <c r="P356" s="146"/>
      <c r="Q356" s="146"/>
    </row>
    <row r="357" spans="3:17" x14ac:dyDescent="0.3">
      <c r="C357" s="28"/>
      <c r="D357" s="28"/>
      <c r="E357" s="28"/>
      <c r="F357" s="152"/>
      <c r="G357" s="28"/>
      <c r="H357" s="155"/>
      <c r="I357" s="157"/>
      <c r="J357" s="157"/>
      <c r="K357" s="159"/>
      <c r="L357" s="159"/>
      <c r="M357" s="161" t="str">
        <f t="shared" si="10"/>
        <v/>
      </c>
      <c r="N357" s="163" t="str">
        <f t="shared" si="11"/>
        <v/>
      </c>
      <c r="O357" s="146"/>
      <c r="P357" s="146"/>
      <c r="Q357" s="146"/>
    </row>
    <row r="358" spans="3:17" x14ac:dyDescent="0.3">
      <c r="C358" s="28"/>
      <c r="D358" s="28"/>
      <c r="E358" s="28"/>
      <c r="F358" s="152"/>
      <c r="G358" s="28"/>
      <c r="H358" s="155"/>
      <c r="I358" s="157"/>
      <c r="J358" s="157"/>
      <c r="K358" s="159"/>
      <c r="L358" s="159"/>
      <c r="M358" s="161" t="str">
        <f t="shared" si="10"/>
        <v/>
      </c>
      <c r="N358" s="163" t="str">
        <f t="shared" si="11"/>
        <v/>
      </c>
      <c r="O358" s="146"/>
      <c r="P358" s="146"/>
      <c r="Q358" s="146"/>
    </row>
    <row r="359" spans="3:17" x14ac:dyDescent="0.3">
      <c r="C359" s="28"/>
      <c r="D359" s="28"/>
      <c r="E359" s="28"/>
      <c r="F359" s="152"/>
      <c r="G359" s="28"/>
      <c r="H359" s="155"/>
      <c r="I359" s="157"/>
      <c r="J359" s="157"/>
      <c r="K359" s="159"/>
      <c r="L359" s="159"/>
      <c r="M359" s="161" t="str">
        <f t="shared" si="10"/>
        <v/>
      </c>
      <c r="N359" s="163" t="str">
        <f t="shared" si="11"/>
        <v/>
      </c>
      <c r="O359" s="146"/>
      <c r="P359" s="146"/>
      <c r="Q359" s="146"/>
    </row>
    <row r="360" spans="3:17" x14ac:dyDescent="0.3">
      <c r="C360" s="28"/>
      <c r="D360" s="28"/>
      <c r="E360" s="28"/>
      <c r="F360" s="152"/>
      <c r="G360" s="28"/>
      <c r="H360" s="155"/>
      <c r="I360" s="157"/>
      <c r="J360" s="157"/>
      <c r="K360" s="159"/>
      <c r="L360" s="159"/>
      <c r="M360" s="161" t="str">
        <f t="shared" si="10"/>
        <v/>
      </c>
      <c r="N360" s="163" t="str">
        <f t="shared" si="11"/>
        <v/>
      </c>
      <c r="O360" s="146"/>
      <c r="P360" s="146"/>
      <c r="Q360" s="146"/>
    </row>
    <row r="361" spans="3:17" x14ac:dyDescent="0.3">
      <c r="C361" s="28"/>
      <c r="D361" s="28"/>
      <c r="E361" s="28"/>
      <c r="F361" s="152"/>
      <c r="G361" s="28"/>
      <c r="H361" s="155"/>
      <c r="I361" s="157"/>
      <c r="J361" s="157"/>
      <c r="K361" s="159"/>
      <c r="L361" s="159"/>
      <c r="M361" s="161" t="str">
        <f t="shared" si="10"/>
        <v/>
      </c>
      <c r="N361" s="163" t="str">
        <f t="shared" si="11"/>
        <v/>
      </c>
      <c r="O361" s="146"/>
      <c r="P361" s="146"/>
      <c r="Q361" s="146"/>
    </row>
    <row r="362" spans="3:17" x14ac:dyDescent="0.3">
      <c r="C362" s="28"/>
      <c r="D362" s="28"/>
      <c r="E362" s="28"/>
      <c r="F362" s="152"/>
      <c r="G362" s="28"/>
      <c r="H362" s="155"/>
      <c r="I362" s="157"/>
      <c r="J362" s="157"/>
      <c r="K362" s="159"/>
      <c r="L362" s="159"/>
      <c r="M362" s="161" t="str">
        <f t="shared" si="10"/>
        <v/>
      </c>
      <c r="N362" s="163" t="str">
        <f t="shared" si="11"/>
        <v/>
      </c>
      <c r="O362" s="146"/>
      <c r="P362" s="146"/>
      <c r="Q362" s="146"/>
    </row>
    <row r="363" spans="3:17" x14ac:dyDescent="0.3">
      <c r="C363" s="28"/>
      <c r="D363" s="28"/>
      <c r="E363" s="28"/>
      <c r="F363" s="152"/>
      <c r="G363" s="28"/>
      <c r="H363" s="155"/>
      <c r="I363" s="157"/>
      <c r="J363" s="157"/>
      <c r="K363" s="159"/>
      <c r="L363" s="159"/>
      <c r="M363" s="161" t="str">
        <f t="shared" si="10"/>
        <v/>
      </c>
      <c r="N363" s="163" t="str">
        <f t="shared" si="11"/>
        <v/>
      </c>
      <c r="O363" s="146"/>
      <c r="P363" s="146"/>
      <c r="Q363" s="146"/>
    </row>
    <row r="364" spans="3:17" x14ac:dyDescent="0.3">
      <c r="C364" s="28"/>
      <c r="D364" s="28"/>
      <c r="E364" s="28"/>
      <c r="F364" s="152"/>
      <c r="G364" s="28"/>
      <c r="H364" s="155"/>
      <c r="I364" s="157"/>
      <c r="J364" s="157"/>
      <c r="K364" s="159"/>
      <c r="L364" s="159"/>
      <c r="M364" s="161" t="str">
        <f t="shared" si="10"/>
        <v/>
      </c>
      <c r="N364" s="163" t="str">
        <f t="shared" si="11"/>
        <v/>
      </c>
      <c r="O364" s="146"/>
      <c r="P364" s="146"/>
      <c r="Q364" s="146"/>
    </row>
    <row r="365" spans="3:17" x14ac:dyDescent="0.3">
      <c r="C365" s="28"/>
      <c r="D365" s="28"/>
      <c r="E365" s="28"/>
      <c r="F365" s="152"/>
      <c r="G365" s="28"/>
      <c r="H365" s="155"/>
      <c r="I365" s="157"/>
      <c r="J365" s="157"/>
      <c r="K365" s="159"/>
      <c r="L365" s="159"/>
      <c r="M365" s="161" t="str">
        <f t="shared" si="10"/>
        <v/>
      </c>
      <c r="N365" s="163" t="str">
        <f t="shared" si="11"/>
        <v/>
      </c>
      <c r="O365" s="146"/>
      <c r="P365" s="146"/>
      <c r="Q365" s="146"/>
    </row>
    <row r="366" spans="3:17" x14ac:dyDescent="0.3">
      <c r="C366" s="28"/>
      <c r="D366" s="28"/>
      <c r="E366" s="28"/>
      <c r="F366" s="152"/>
      <c r="G366" s="28"/>
      <c r="H366" s="155"/>
      <c r="I366" s="157"/>
      <c r="J366" s="157"/>
      <c r="K366" s="159"/>
      <c r="L366" s="159"/>
      <c r="M366" s="161" t="str">
        <f t="shared" si="10"/>
        <v/>
      </c>
      <c r="N366" s="163" t="str">
        <f t="shared" si="11"/>
        <v/>
      </c>
      <c r="O366" s="146"/>
      <c r="P366" s="146"/>
      <c r="Q366" s="146"/>
    </row>
    <row r="367" spans="3:17" x14ac:dyDescent="0.3">
      <c r="C367" s="28"/>
      <c r="D367" s="28"/>
      <c r="E367" s="28"/>
      <c r="F367" s="152"/>
      <c r="G367" s="28"/>
      <c r="H367" s="155"/>
      <c r="I367" s="157"/>
      <c r="J367" s="157"/>
      <c r="K367" s="159"/>
      <c r="L367" s="159"/>
      <c r="M367" s="161" t="str">
        <f t="shared" si="10"/>
        <v/>
      </c>
      <c r="N367" s="163" t="str">
        <f t="shared" si="11"/>
        <v/>
      </c>
      <c r="O367" s="146"/>
      <c r="P367" s="146"/>
      <c r="Q367" s="146"/>
    </row>
    <row r="368" spans="3:17" x14ac:dyDescent="0.3">
      <c r="C368" s="28"/>
      <c r="D368" s="28"/>
      <c r="E368" s="28"/>
      <c r="F368" s="152"/>
      <c r="G368" s="28"/>
      <c r="H368" s="155"/>
      <c r="I368" s="157"/>
      <c r="J368" s="157"/>
      <c r="K368" s="159"/>
      <c r="L368" s="159"/>
      <c r="M368" s="161" t="str">
        <f t="shared" si="10"/>
        <v/>
      </c>
      <c r="N368" s="163" t="str">
        <f t="shared" si="11"/>
        <v/>
      </c>
      <c r="O368" s="146"/>
      <c r="P368" s="146"/>
      <c r="Q368" s="146"/>
    </row>
    <row r="369" spans="3:17" x14ac:dyDescent="0.3">
      <c r="C369" s="28"/>
      <c r="D369" s="28"/>
      <c r="E369" s="28"/>
      <c r="F369" s="152"/>
      <c r="G369" s="28"/>
      <c r="H369" s="155"/>
      <c r="I369" s="157"/>
      <c r="J369" s="157"/>
      <c r="K369" s="159"/>
      <c r="L369" s="159"/>
      <c r="M369" s="161" t="str">
        <f t="shared" si="10"/>
        <v/>
      </c>
      <c r="N369" s="163" t="str">
        <f t="shared" si="11"/>
        <v/>
      </c>
      <c r="O369" s="146"/>
      <c r="P369" s="146"/>
      <c r="Q369" s="146"/>
    </row>
    <row r="370" spans="3:17" x14ac:dyDescent="0.3">
      <c r="C370" s="28"/>
      <c r="D370" s="28"/>
      <c r="E370" s="28"/>
      <c r="F370" s="152"/>
      <c r="G370" s="28"/>
      <c r="H370" s="155"/>
      <c r="I370" s="157"/>
      <c r="J370" s="157"/>
      <c r="K370" s="159"/>
      <c r="L370" s="159"/>
      <c r="M370" s="161" t="str">
        <f t="shared" si="10"/>
        <v/>
      </c>
      <c r="N370" s="163" t="str">
        <f t="shared" si="11"/>
        <v/>
      </c>
      <c r="O370" s="146"/>
      <c r="P370" s="146"/>
      <c r="Q370" s="146"/>
    </row>
    <row r="371" spans="3:17" x14ac:dyDescent="0.3">
      <c r="C371" s="28"/>
      <c r="D371" s="28"/>
      <c r="E371" s="28"/>
      <c r="F371" s="152"/>
      <c r="G371" s="28"/>
      <c r="H371" s="155"/>
      <c r="I371" s="157"/>
      <c r="J371" s="157"/>
      <c r="K371" s="159"/>
      <c r="L371" s="159"/>
      <c r="M371" s="161" t="str">
        <f t="shared" si="10"/>
        <v/>
      </c>
      <c r="N371" s="163" t="str">
        <f t="shared" si="11"/>
        <v/>
      </c>
      <c r="O371" s="146"/>
      <c r="P371" s="146"/>
      <c r="Q371" s="146"/>
    </row>
    <row r="372" spans="3:17" x14ac:dyDescent="0.3">
      <c r="C372" s="28"/>
      <c r="D372" s="28"/>
      <c r="E372" s="28"/>
      <c r="F372" s="152"/>
      <c r="G372" s="28"/>
      <c r="H372" s="155"/>
      <c r="I372" s="157"/>
      <c r="J372" s="157"/>
      <c r="K372" s="159"/>
      <c r="L372" s="159"/>
      <c r="M372" s="161" t="str">
        <f t="shared" si="10"/>
        <v/>
      </c>
      <c r="N372" s="163" t="str">
        <f t="shared" si="11"/>
        <v/>
      </c>
      <c r="O372" s="146"/>
      <c r="P372" s="146"/>
      <c r="Q372" s="146"/>
    </row>
    <row r="373" spans="3:17" x14ac:dyDescent="0.3">
      <c r="C373" s="28"/>
      <c r="D373" s="28"/>
      <c r="E373" s="28"/>
      <c r="F373" s="152"/>
      <c r="G373" s="28"/>
      <c r="H373" s="155"/>
      <c r="I373" s="157"/>
      <c r="J373" s="157"/>
      <c r="K373" s="159"/>
      <c r="L373" s="159"/>
      <c r="M373" s="161" t="str">
        <f t="shared" si="10"/>
        <v/>
      </c>
      <c r="N373" s="163" t="str">
        <f t="shared" si="11"/>
        <v/>
      </c>
      <c r="O373" s="146"/>
      <c r="P373" s="146"/>
      <c r="Q373" s="146"/>
    </row>
    <row r="374" spans="3:17" x14ac:dyDescent="0.3">
      <c r="C374" s="28"/>
      <c r="D374" s="28"/>
      <c r="E374" s="28"/>
      <c r="F374" s="152"/>
      <c r="G374" s="28"/>
      <c r="H374" s="155"/>
      <c r="I374" s="157"/>
      <c r="J374" s="157"/>
      <c r="K374" s="159"/>
      <c r="L374" s="159"/>
      <c r="M374" s="161" t="str">
        <f t="shared" si="10"/>
        <v/>
      </c>
      <c r="N374" s="163" t="str">
        <f t="shared" si="11"/>
        <v/>
      </c>
      <c r="O374" s="146"/>
      <c r="P374" s="146"/>
      <c r="Q374" s="146"/>
    </row>
    <row r="375" spans="3:17" x14ac:dyDescent="0.3">
      <c r="C375" s="28"/>
      <c r="D375" s="28"/>
      <c r="E375" s="28"/>
      <c r="F375" s="152"/>
      <c r="G375" s="28"/>
      <c r="H375" s="155"/>
      <c r="I375" s="157"/>
      <c r="J375" s="157"/>
      <c r="K375" s="159"/>
      <c r="L375" s="159"/>
      <c r="M375" s="161" t="str">
        <f t="shared" si="10"/>
        <v/>
      </c>
      <c r="N375" s="163" t="str">
        <f t="shared" si="11"/>
        <v/>
      </c>
      <c r="O375" s="146"/>
      <c r="P375" s="146"/>
      <c r="Q375" s="146"/>
    </row>
    <row r="376" spans="3:17" x14ac:dyDescent="0.3">
      <c r="C376" s="28"/>
      <c r="D376" s="28"/>
      <c r="E376" s="28"/>
      <c r="F376" s="152"/>
      <c r="G376" s="28"/>
      <c r="H376" s="155"/>
      <c r="I376" s="157"/>
      <c r="J376" s="157"/>
      <c r="K376" s="159"/>
      <c r="L376" s="159"/>
      <c r="M376" s="161" t="str">
        <f t="shared" si="10"/>
        <v/>
      </c>
      <c r="N376" s="163" t="str">
        <f t="shared" si="11"/>
        <v/>
      </c>
      <c r="O376" s="146"/>
      <c r="P376" s="146"/>
      <c r="Q376" s="146"/>
    </row>
    <row r="377" spans="3:17" x14ac:dyDescent="0.3">
      <c r="C377" s="28"/>
      <c r="D377" s="28"/>
      <c r="E377" s="28"/>
      <c r="F377" s="152"/>
      <c r="G377" s="28"/>
      <c r="H377" s="155"/>
      <c r="I377" s="157"/>
      <c r="J377" s="157"/>
      <c r="K377" s="159"/>
      <c r="L377" s="159"/>
      <c r="M377" s="161" t="str">
        <f t="shared" si="10"/>
        <v/>
      </c>
      <c r="N377" s="163" t="str">
        <f t="shared" si="11"/>
        <v/>
      </c>
      <c r="O377" s="146"/>
      <c r="P377" s="146"/>
      <c r="Q377" s="146"/>
    </row>
    <row r="378" spans="3:17" x14ac:dyDescent="0.3">
      <c r="C378" s="28"/>
      <c r="D378" s="28"/>
      <c r="E378" s="28"/>
      <c r="F378" s="152"/>
      <c r="G378" s="28"/>
      <c r="H378" s="155"/>
      <c r="I378" s="157"/>
      <c r="J378" s="157"/>
      <c r="K378" s="159"/>
      <c r="L378" s="159"/>
      <c r="M378" s="161" t="str">
        <f t="shared" si="10"/>
        <v/>
      </c>
      <c r="N378" s="163" t="str">
        <f t="shared" si="11"/>
        <v/>
      </c>
      <c r="O378" s="146"/>
      <c r="P378" s="146"/>
      <c r="Q378" s="146"/>
    </row>
    <row r="379" spans="3:17" x14ac:dyDescent="0.3">
      <c r="C379" s="28"/>
      <c r="D379" s="28"/>
      <c r="E379" s="28"/>
      <c r="F379" s="152"/>
      <c r="G379" s="28"/>
      <c r="H379" s="155"/>
      <c r="I379" s="157"/>
      <c r="J379" s="157"/>
      <c r="K379" s="159"/>
      <c r="L379" s="159"/>
      <c r="M379" s="161" t="str">
        <f t="shared" si="10"/>
        <v/>
      </c>
      <c r="N379" s="163" t="str">
        <f t="shared" si="11"/>
        <v/>
      </c>
      <c r="O379" s="146"/>
      <c r="P379" s="146"/>
      <c r="Q379" s="146"/>
    </row>
    <row r="380" spans="3:17" x14ac:dyDescent="0.3">
      <c r="C380" s="28"/>
      <c r="D380" s="28"/>
      <c r="E380" s="28"/>
      <c r="F380" s="152"/>
      <c r="G380" s="28"/>
      <c r="H380" s="155"/>
      <c r="I380" s="157"/>
      <c r="J380" s="157"/>
      <c r="K380" s="159"/>
      <c r="L380" s="159"/>
      <c r="M380" s="161" t="str">
        <f t="shared" si="10"/>
        <v/>
      </c>
      <c r="N380" s="163" t="str">
        <f t="shared" si="11"/>
        <v/>
      </c>
      <c r="O380" s="146"/>
      <c r="P380" s="146"/>
      <c r="Q380" s="146"/>
    </row>
    <row r="381" spans="3:17" x14ac:dyDescent="0.3">
      <c r="C381" s="28"/>
      <c r="D381" s="28"/>
      <c r="E381" s="28"/>
      <c r="F381" s="152"/>
      <c r="G381" s="28"/>
      <c r="H381" s="155"/>
      <c r="I381" s="157"/>
      <c r="J381" s="157"/>
      <c r="K381" s="159"/>
      <c r="L381" s="159"/>
      <c r="M381" s="161" t="str">
        <f t="shared" si="10"/>
        <v/>
      </c>
      <c r="N381" s="163" t="str">
        <f t="shared" si="11"/>
        <v/>
      </c>
      <c r="O381" s="146"/>
      <c r="P381" s="146"/>
      <c r="Q381" s="146"/>
    </row>
    <row r="382" spans="3:17" x14ac:dyDescent="0.3">
      <c r="C382" s="28"/>
      <c r="D382" s="28"/>
      <c r="E382" s="28"/>
      <c r="F382" s="152"/>
      <c r="G382" s="28"/>
      <c r="H382" s="155"/>
      <c r="I382" s="157"/>
      <c r="J382" s="157"/>
      <c r="K382" s="159"/>
      <c r="L382" s="159"/>
      <c r="M382" s="161" t="str">
        <f t="shared" si="10"/>
        <v/>
      </c>
      <c r="N382" s="163" t="str">
        <f t="shared" si="11"/>
        <v/>
      </c>
      <c r="O382" s="146"/>
      <c r="P382" s="146"/>
      <c r="Q382" s="146"/>
    </row>
    <row r="383" spans="3:17" x14ac:dyDescent="0.3">
      <c r="C383" s="28"/>
      <c r="D383" s="28"/>
      <c r="E383" s="28"/>
      <c r="F383" s="152"/>
      <c r="G383" s="28"/>
      <c r="H383" s="155"/>
      <c r="I383" s="157"/>
      <c r="J383" s="157"/>
      <c r="K383" s="159"/>
      <c r="L383" s="159"/>
      <c r="M383" s="161" t="str">
        <f t="shared" si="10"/>
        <v/>
      </c>
      <c r="N383" s="163" t="str">
        <f t="shared" si="11"/>
        <v/>
      </c>
      <c r="O383" s="146"/>
      <c r="P383" s="146"/>
      <c r="Q383" s="146"/>
    </row>
    <row r="384" spans="3:17" x14ac:dyDescent="0.3">
      <c r="C384" s="28"/>
      <c r="D384" s="28"/>
      <c r="E384" s="28"/>
      <c r="F384" s="152"/>
      <c r="G384" s="28"/>
      <c r="H384" s="155"/>
      <c r="I384" s="157"/>
      <c r="J384" s="157"/>
      <c r="K384" s="159"/>
      <c r="L384" s="159"/>
      <c r="M384" s="161" t="str">
        <f t="shared" si="10"/>
        <v/>
      </c>
      <c r="N384" s="163" t="str">
        <f t="shared" si="11"/>
        <v/>
      </c>
      <c r="O384" s="146"/>
      <c r="P384" s="146"/>
      <c r="Q384" s="146"/>
    </row>
    <row r="385" spans="3:17" x14ac:dyDescent="0.3">
      <c r="C385" s="28"/>
      <c r="D385" s="28"/>
      <c r="E385" s="28"/>
      <c r="F385" s="152"/>
      <c r="G385" s="28"/>
      <c r="H385" s="155"/>
      <c r="I385" s="157"/>
      <c r="J385" s="157"/>
      <c r="K385" s="159"/>
      <c r="L385" s="159"/>
      <c r="M385" s="161" t="str">
        <f t="shared" si="10"/>
        <v/>
      </c>
      <c r="N385" s="163" t="str">
        <f t="shared" si="11"/>
        <v/>
      </c>
      <c r="O385" s="146"/>
      <c r="P385" s="146"/>
      <c r="Q385" s="146"/>
    </row>
    <row r="386" spans="3:17" x14ac:dyDescent="0.3">
      <c r="C386" s="28"/>
      <c r="D386" s="28"/>
      <c r="E386" s="28"/>
      <c r="F386" s="152"/>
      <c r="G386" s="28"/>
      <c r="H386" s="155"/>
      <c r="I386" s="157"/>
      <c r="J386" s="157"/>
      <c r="K386" s="159"/>
      <c r="L386" s="159"/>
      <c r="M386" s="161" t="str">
        <f t="shared" si="10"/>
        <v/>
      </c>
      <c r="N386" s="163" t="str">
        <f t="shared" si="11"/>
        <v/>
      </c>
      <c r="O386" s="146"/>
      <c r="P386" s="146"/>
      <c r="Q386" s="146"/>
    </row>
    <row r="387" spans="3:17" x14ac:dyDescent="0.3">
      <c r="C387" s="28"/>
      <c r="D387" s="28"/>
      <c r="E387" s="28"/>
      <c r="F387" s="152"/>
      <c r="G387" s="28"/>
      <c r="H387" s="155"/>
      <c r="I387" s="157"/>
      <c r="J387" s="157"/>
      <c r="K387" s="159"/>
      <c r="L387" s="159"/>
      <c r="M387" s="161" t="str">
        <f t="shared" ref="M387:M450" si="12">IF(OR(K387="",L387=""),"",L387-K387)</f>
        <v/>
      </c>
      <c r="N387" s="163" t="str">
        <f t="shared" ref="N387:N450" si="13">IF(OR(K387="",L387=""),"",IF(AND(H387="STANDARD",I387="NO",M387&lt;31),"YES",IF(AND(H387="STANDARD",I387="YES",M387&lt;45),"YES",IF(AND(H387="EXPEDITED",I387="NO",M387&lt;=3),"YES",IF(AND(H387="EXPEDITED",I387="YES",M387&lt;18),"YES","NO")))))</f>
        <v/>
      </c>
      <c r="O387" s="146"/>
      <c r="P387" s="146"/>
      <c r="Q387" s="146"/>
    </row>
    <row r="388" spans="3:17" x14ac:dyDescent="0.3">
      <c r="C388" s="28"/>
      <c r="D388" s="28"/>
      <c r="E388" s="28"/>
      <c r="F388" s="152"/>
      <c r="G388" s="28"/>
      <c r="H388" s="155"/>
      <c r="I388" s="157"/>
      <c r="J388" s="157"/>
      <c r="K388" s="159"/>
      <c r="L388" s="159"/>
      <c r="M388" s="161" t="str">
        <f t="shared" si="12"/>
        <v/>
      </c>
      <c r="N388" s="163" t="str">
        <f t="shared" si="13"/>
        <v/>
      </c>
      <c r="O388" s="146"/>
      <c r="P388" s="146"/>
      <c r="Q388" s="146"/>
    </row>
    <row r="389" spans="3:17" x14ac:dyDescent="0.3">
      <c r="C389" s="28"/>
      <c r="D389" s="28"/>
      <c r="E389" s="28"/>
      <c r="F389" s="152"/>
      <c r="G389" s="28"/>
      <c r="H389" s="155"/>
      <c r="I389" s="157"/>
      <c r="J389" s="157"/>
      <c r="K389" s="159"/>
      <c r="L389" s="159"/>
      <c r="M389" s="161" t="str">
        <f t="shared" si="12"/>
        <v/>
      </c>
      <c r="N389" s="163" t="str">
        <f t="shared" si="13"/>
        <v/>
      </c>
      <c r="O389" s="146"/>
      <c r="P389" s="146"/>
      <c r="Q389" s="146"/>
    </row>
    <row r="390" spans="3:17" x14ac:dyDescent="0.3">
      <c r="C390" s="28"/>
      <c r="D390" s="28"/>
      <c r="E390" s="28"/>
      <c r="F390" s="152"/>
      <c r="G390" s="28"/>
      <c r="H390" s="155"/>
      <c r="I390" s="157"/>
      <c r="J390" s="157"/>
      <c r="K390" s="159"/>
      <c r="L390" s="159"/>
      <c r="M390" s="161" t="str">
        <f t="shared" si="12"/>
        <v/>
      </c>
      <c r="N390" s="163" t="str">
        <f t="shared" si="13"/>
        <v/>
      </c>
      <c r="O390" s="146"/>
      <c r="P390" s="146"/>
      <c r="Q390" s="146"/>
    </row>
    <row r="391" spans="3:17" x14ac:dyDescent="0.3">
      <c r="C391" s="28"/>
      <c r="D391" s="28"/>
      <c r="E391" s="28"/>
      <c r="F391" s="152"/>
      <c r="G391" s="28"/>
      <c r="H391" s="155"/>
      <c r="I391" s="157"/>
      <c r="J391" s="157"/>
      <c r="K391" s="159"/>
      <c r="L391" s="159"/>
      <c r="M391" s="161" t="str">
        <f t="shared" si="12"/>
        <v/>
      </c>
      <c r="N391" s="163" t="str">
        <f t="shared" si="13"/>
        <v/>
      </c>
      <c r="O391" s="146"/>
      <c r="P391" s="146"/>
      <c r="Q391" s="146"/>
    </row>
    <row r="392" spans="3:17" x14ac:dyDescent="0.3">
      <c r="C392" s="28"/>
      <c r="D392" s="28"/>
      <c r="E392" s="28"/>
      <c r="F392" s="152"/>
      <c r="G392" s="28"/>
      <c r="H392" s="155"/>
      <c r="I392" s="157"/>
      <c r="J392" s="157"/>
      <c r="K392" s="159"/>
      <c r="L392" s="159"/>
      <c r="M392" s="161" t="str">
        <f t="shared" si="12"/>
        <v/>
      </c>
      <c r="N392" s="163" t="str">
        <f t="shared" si="13"/>
        <v/>
      </c>
      <c r="O392" s="146"/>
      <c r="P392" s="146"/>
      <c r="Q392" s="146"/>
    </row>
    <row r="393" spans="3:17" x14ac:dyDescent="0.3">
      <c r="C393" s="28"/>
      <c r="D393" s="28"/>
      <c r="E393" s="28"/>
      <c r="F393" s="152"/>
      <c r="G393" s="28"/>
      <c r="H393" s="155"/>
      <c r="I393" s="157"/>
      <c r="J393" s="157"/>
      <c r="K393" s="159"/>
      <c r="L393" s="159"/>
      <c r="M393" s="161" t="str">
        <f t="shared" si="12"/>
        <v/>
      </c>
      <c r="N393" s="163" t="str">
        <f t="shared" si="13"/>
        <v/>
      </c>
      <c r="O393" s="146"/>
      <c r="P393" s="146"/>
      <c r="Q393" s="146"/>
    </row>
    <row r="394" spans="3:17" x14ac:dyDescent="0.3">
      <c r="C394" s="28"/>
      <c r="D394" s="28"/>
      <c r="E394" s="28"/>
      <c r="F394" s="152"/>
      <c r="G394" s="28"/>
      <c r="H394" s="155"/>
      <c r="I394" s="157"/>
      <c r="J394" s="157"/>
      <c r="K394" s="159"/>
      <c r="L394" s="159"/>
      <c r="M394" s="161" t="str">
        <f t="shared" si="12"/>
        <v/>
      </c>
      <c r="N394" s="163" t="str">
        <f t="shared" si="13"/>
        <v/>
      </c>
      <c r="O394" s="146"/>
      <c r="P394" s="146"/>
      <c r="Q394" s="146"/>
    </row>
    <row r="395" spans="3:17" x14ac:dyDescent="0.3">
      <c r="C395" s="28"/>
      <c r="D395" s="28"/>
      <c r="E395" s="28"/>
      <c r="F395" s="152"/>
      <c r="G395" s="28"/>
      <c r="H395" s="155"/>
      <c r="I395" s="157"/>
      <c r="J395" s="157"/>
      <c r="K395" s="159"/>
      <c r="L395" s="159"/>
      <c r="M395" s="161" t="str">
        <f t="shared" si="12"/>
        <v/>
      </c>
      <c r="N395" s="163" t="str">
        <f t="shared" si="13"/>
        <v/>
      </c>
      <c r="O395" s="146"/>
      <c r="P395" s="146"/>
      <c r="Q395" s="146"/>
    </row>
    <row r="396" spans="3:17" x14ac:dyDescent="0.3">
      <c r="C396" s="28"/>
      <c r="D396" s="28"/>
      <c r="E396" s="28"/>
      <c r="F396" s="152"/>
      <c r="G396" s="28"/>
      <c r="H396" s="155"/>
      <c r="I396" s="157"/>
      <c r="J396" s="157"/>
      <c r="K396" s="159"/>
      <c r="L396" s="159"/>
      <c r="M396" s="161" t="str">
        <f t="shared" si="12"/>
        <v/>
      </c>
      <c r="N396" s="163" t="str">
        <f t="shared" si="13"/>
        <v/>
      </c>
      <c r="O396" s="146"/>
      <c r="P396" s="146"/>
      <c r="Q396" s="146"/>
    </row>
    <row r="397" spans="3:17" x14ac:dyDescent="0.3">
      <c r="C397" s="28"/>
      <c r="D397" s="28"/>
      <c r="E397" s="28"/>
      <c r="F397" s="152"/>
      <c r="G397" s="28"/>
      <c r="H397" s="155"/>
      <c r="I397" s="157"/>
      <c r="J397" s="157"/>
      <c r="K397" s="159"/>
      <c r="L397" s="159"/>
      <c r="M397" s="161" t="str">
        <f t="shared" si="12"/>
        <v/>
      </c>
      <c r="N397" s="163" t="str">
        <f t="shared" si="13"/>
        <v/>
      </c>
      <c r="O397" s="146"/>
      <c r="P397" s="146"/>
      <c r="Q397" s="146"/>
    </row>
    <row r="398" spans="3:17" x14ac:dyDescent="0.3">
      <c r="C398" s="28"/>
      <c r="D398" s="28"/>
      <c r="E398" s="28"/>
      <c r="F398" s="152"/>
      <c r="G398" s="28"/>
      <c r="H398" s="155"/>
      <c r="I398" s="157"/>
      <c r="J398" s="157"/>
      <c r="K398" s="159"/>
      <c r="L398" s="159"/>
      <c r="M398" s="161" t="str">
        <f t="shared" si="12"/>
        <v/>
      </c>
      <c r="N398" s="163" t="str">
        <f t="shared" si="13"/>
        <v/>
      </c>
      <c r="O398" s="146"/>
      <c r="P398" s="146"/>
      <c r="Q398" s="146"/>
    </row>
    <row r="399" spans="3:17" x14ac:dyDescent="0.3">
      <c r="C399" s="28"/>
      <c r="D399" s="28"/>
      <c r="E399" s="28"/>
      <c r="F399" s="152"/>
      <c r="G399" s="28"/>
      <c r="H399" s="155"/>
      <c r="I399" s="157"/>
      <c r="J399" s="157"/>
      <c r="K399" s="159"/>
      <c r="L399" s="159"/>
      <c r="M399" s="161" t="str">
        <f t="shared" si="12"/>
        <v/>
      </c>
      <c r="N399" s="163" t="str">
        <f t="shared" si="13"/>
        <v/>
      </c>
      <c r="O399" s="146"/>
      <c r="P399" s="146"/>
      <c r="Q399" s="146"/>
    </row>
    <row r="400" spans="3:17" x14ac:dyDescent="0.3">
      <c r="C400" s="28"/>
      <c r="D400" s="28"/>
      <c r="E400" s="28"/>
      <c r="F400" s="152"/>
      <c r="G400" s="28"/>
      <c r="H400" s="155"/>
      <c r="I400" s="157"/>
      <c r="J400" s="157"/>
      <c r="K400" s="159"/>
      <c r="L400" s="159"/>
      <c r="M400" s="161" t="str">
        <f t="shared" si="12"/>
        <v/>
      </c>
      <c r="N400" s="163" t="str">
        <f t="shared" si="13"/>
        <v/>
      </c>
      <c r="O400" s="146"/>
      <c r="P400" s="146"/>
      <c r="Q400" s="146"/>
    </row>
    <row r="401" spans="3:17" x14ac:dyDescent="0.3">
      <c r="C401" s="28"/>
      <c r="D401" s="28"/>
      <c r="E401" s="28"/>
      <c r="F401" s="152"/>
      <c r="G401" s="28"/>
      <c r="H401" s="155"/>
      <c r="I401" s="157"/>
      <c r="J401" s="157"/>
      <c r="K401" s="159"/>
      <c r="L401" s="159"/>
      <c r="M401" s="161" t="str">
        <f t="shared" si="12"/>
        <v/>
      </c>
      <c r="N401" s="163" t="str">
        <f t="shared" si="13"/>
        <v/>
      </c>
      <c r="O401" s="146"/>
      <c r="P401" s="146"/>
      <c r="Q401" s="146"/>
    </row>
    <row r="402" spans="3:17" x14ac:dyDescent="0.3">
      <c r="C402" s="28"/>
      <c r="D402" s="28"/>
      <c r="E402" s="28"/>
      <c r="F402" s="152"/>
      <c r="G402" s="28"/>
      <c r="H402" s="155"/>
      <c r="I402" s="157"/>
      <c r="J402" s="157"/>
      <c r="K402" s="159"/>
      <c r="L402" s="159"/>
      <c r="M402" s="161" t="str">
        <f t="shared" si="12"/>
        <v/>
      </c>
      <c r="N402" s="163" t="str">
        <f t="shared" si="13"/>
        <v/>
      </c>
      <c r="O402" s="146"/>
      <c r="P402" s="146"/>
      <c r="Q402" s="146"/>
    </row>
    <row r="403" spans="3:17" x14ac:dyDescent="0.3">
      <c r="C403" s="28"/>
      <c r="D403" s="28"/>
      <c r="E403" s="28"/>
      <c r="F403" s="152"/>
      <c r="G403" s="28"/>
      <c r="H403" s="155"/>
      <c r="I403" s="157"/>
      <c r="J403" s="157"/>
      <c r="K403" s="159"/>
      <c r="L403" s="159"/>
      <c r="M403" s="161" t="str">
        <f t="shared" si="12"/>
        <v/>
      </c>
      <c r="N403" s="163" t="str">
        <f t="shared" si="13"/>
        <v/>
      </c>
      <c r="O403" s="146"/>
      <c r="P403" s="146"/>
      <c r="Q403" s="146"/>
    </row>
    <row r="404" spans="3:17" x14ac:dyDescent="0.3">
      <c r="C404" s="28"/>
      <c r="D404" s="28"/>
      <c r="E404" s="28"/>
      <c r="F404" s="152"/>
      <c r="G404" s="28"/>
      <c r="H404" s="155"/>
      <c r="I404" s="157"/>
      <c r="J404" s="157"/>
      <c r="K404" s="159"/>
      <c r="L404" s="159"/>
      <c r="M404" s="161" t="str">
        <f t="shared" si="12"/>
        <v/>
      </c>
      <c r="N404" s="163" t="str">
        <f t="shared" si="13"/>
        <v/>
      </c>
      <c r="O404" s="146"/>
      <c r="P404" s="146"/>
      <c r="Q404" s="146"/>
    </row>
    <row r="405" spans="3:17" x14ac:dyDescent="0.3">
      <c r="C405" s="28"/>
      <c r="D405" s="28"/>
      <c r="E405" s="28"/>
      <c r="F405" s="152"/>
      <c r="G405" s="28"/>
      <c r="H405" s="155"/>
      <c r="I405" s="157"/>
      <c r="J405" s="157"/>
      <c r="K405" s="159"/>
      <c r="L405" s="159"/>
      <c r="M405" s="161" t="str">
        <f t="shared" si="12"/>
        <v/>
      </c>
      <c r="N405" s="163" t="str">
        <f t="shared" si="13"/>
        <v/>
      </c>
      <c r="O405" s="146"/>
      <c r="P405" s="146"/>
      <c r="Q405" s="146"/>
    </row>
    <row r="406" spans="3:17" x14ac:dyDescent="0.3">
      <c r="C406" s="28"/>
      <c r="D406" s="28"/>
      <c r="E406" s="28"/>
      <c r="F406" s="152"/>
      <c r="G406" s="28"/>
      <c r="H406" s="155"/>
      <c r="I406" s="157"/>
      <c r="J406" s="157"/>
      <c r="K406" s="159"/>
      <c r="L406" s="159"/>
      <c r="M406" s="161" t="str">
        <f t="shared" si="12"/>
        <v/>
      </c>
      <c r="N406" s="163" t="str">
        <f t="shared" si="13"/>
        <v/>
      </c>
      <c r="O406" s="146"/>
      <c r="P406" s="146"/>
      <c r="Q406" s="146"/>
    </row>
    <row r="407" spans="3:17" x14ac:dyDescent="0.3">
      <c r="C407" s="28"/>
      <c r="D407" s="28"/>
      <c r="E407" s="28"/>
      <c r="F407" s="152"/>
      <c r="G407" s="28"/>
      <c r="H407" s="155"/>
      <c r="I407" s="157"/>
      <c r="J407" s="157"/>
      <c r="K407" s="159"/>
      <c r="L407" s="159"/>
      <c r="M407" s="161" t="str">
        <f t="shared" si="12"/>
        <v/>
      </c>
      <c r="N407" s="163" t="str">
        <f t="shared" si="13"/>
        <v/>
      </c>
      <c r="O407" s="146"/>
      <c r="P407" s="146"/>
      <c r="Q407" s="146"/>
    </row>
    <row r="408" spans="3:17" x14ac:dyDescent="0.3">
      <c r="C408" s="28"/>
      <c r="D408" s="28"/>
      <c r="E408" s="28"/>
      <c r="F408" s="152"/>
      <c r="G408" s="28"/>
      <c r="H408" s="155"/>
      <c r="I408" s="157"/>
      <c r="J408" s="157"/>
      <c r="K408" s="159"/>
      <c r="L408" s="159"/>
      <c r="M408" s="161" t="str">
        <f t="shared" si="12"/>
        <v/>
      </c>
      <c r="N408" s="163" t="str">
        <f t="shared" si="13"/>
        <v/>
      </c>
      <c r="O408" s="146"/>
      <c r="P408" s="146"/>
      <c r="Q408" s="146"/>
    </row>
    <row r="409" spans="3:17" x14ac:dyDescent="0.3">
      <c r="C409" s="28"/>
      <c r="D409" s="28"/>
      <c r="E409" s="28"/>
      <c r="F409" s="152"/>
      <c r="G409" s="28"/>
      <c r="H409" s="155"/>
      <c r="I409" s="157"/>
      <c r="J409" s="157"/>
      <c r="K409" s="159"/>
      <c r="L409" s="159"/>
      <c r="M409" s="161" t="str">
        <f t="shared" si="12"/>
        <v/>
      </c>
      <c r="N409" s="163" t="str">
        <f t="shared" si="13"/>
        <v/>
      </c>
      <c r="O409" s="146"/>
      <c r="P409" s="146"/>
      <c r="Q409" s="146"/>
    </row>
    <row r="410" spans="3:17" x14ac:dyDescent="0.3">
      <c r="C410" s="28"/>
      <c r="D410" s="28"/>
      <c r="E410" s="28"/>
      <c r="F410" s="152"/>
      <c r="G410" s="28"/>
      <c r="H410" s="155"/>
      <c r="I410" s="157"/>
      <c r="J410" s="157"/>
      <c r="K410" s="159"/>
      <c r="L410" s="159"/>
      <c r="M410" s="161" t="str">
        <f t="shared" si="12"/>
        <v/>
      </c>
      <c r="N410" s="163" t="str">
        <f t="shared" si="13"/>
        <v/>
      </c>
      <c r="O410" s="146"/>
      <c r="P410" s="146"/>
      <c r="Q410" s="146"/>
    </row>
    <row r="411" spans="3:17" x14ac:dyDescent="0.3">
      <c r="C411" s="28"/>
      <c r="D411" s="28"/>
      <c r="E411" s="28"/>
      <c r="F411" s="152"/>
      <c r="G411" s="28"/>
      <c r="H411" s="155"/>
      <c r="I411" s="157"/>
      <c r="J411" s="157"/>
      <c r="K411" s="159"/>
      <c r="L411" s="159"/>
      <c r="M411" s="161" t="str">
        <f t="shared" si="12"/>
        <v/>
      </c>
      <c r="N411" s="163" t="str">
        <f t="shared" si="13"/>
        <v/>
      </c>
      <c r="O411" s="146"/>
      <c r="P411" s="146"/>
      <c r="Q411" s="146"/>
    </row>
    <row r="412" spans="3:17" x14ac:dyDescent="0.3">
      <c r="C412" s="28"/>
      <c r="D412" s="28"/>
      <c r="E412" s="28"/>
      <c r="F412" s="152"/>
      <c r="G412" s="28"/>
      <c r="H412" s="155"/>
      <c r="I412" s="157"/>
      <c r="J412" s="157"/>
      <c r="K412" s="159"/>
      <c r="L412" s="159"/>
      <c r="M412" s="161" t="str">
        <f t="shared" si="12"/>
        <v/>
      </c>
      <c r="N412" s="163" t="str">
        <f t="shared" si="13"/>
        <v/>
      </c>
      <c r="O412" s="146"/>
      <c r="P412" s="146"/>
      <c r="Q412" s="146"/>
    </row>
    <row r="413" spans="3:17" x14ac:dyDescent="0.3">
      <c r="C413" s="28"/>
      <c r="D413" s="28"/>
      <c r="E413" s="28"/>
      <c r="F413" s="152"/>
      <c r="G413" s="28"/>
      <c r="H413" s="155"/>
      <c r="I413" s="157"/>
      <c r="J413" s="157"/>
      <c r="K413" s="159"/>
      <c r="L413" s="159"/>
      <c r="M413" s="161" t="str">
        <f t="shared" si="12"/>
        <v/>
      </c>
      <c r="N413" s="163" t="str">
        <f t="shared" si="13"/>
        <v/>
      </c>
      <c r="O413" s="146"/>
      <c r="P413" s="146"/>
      <c r="Q413" s="146"/>
    </row>
    <row r="414" spans="3:17" x14ac:dyDescent="0.3">
      <c r="C414" s="28"/>
      <c r="D414" s="28"/>
      <c r="E414" s="28"/>
      <c r="F414" s="152"/>
      <c r="G414" s="28"/>
      <c r="H414" s="155"/>
      <c r="I414" s="157"/>
      <c r="J414" s="157"/>
      <c r="K414" s="159"/>
      <c r="L414" s="159"/>
      <c r="M414" s="161" t="str">
        <f t="shared" si="12"/>
        <v/>
      </c>
      <c r="N414" s="163" t="str">
        <f t="shared" si="13"/>
        <v/>
      </c>
      <c r="O414" s="146"/>
      <c r="P414" s="146"/>
      <c r="Q414" s="146"/>
    </row>
    <row r="415" spans="3:17" x14ac:dyDescent="0.3">
      <c r="C415" s="28"/>
      <c r="D415" s="28"/>
      <c r="E415" s="28"/>
      <c r="F415" s="152"/>
      <c r="G415" s="28"/>
      <c r="H415" s="155"/>
      <c r="I415" s="157"/>
      <c r="J415" s="157"/>
      <c r="K415" s="159"/>
      <c r="L415" s="159"/>
      <c r="M415" s="161" t="str">
        <f t="shared" si="12"/>
        <v/>
      </c>
      <c r="N415" s="163" t="str">
        <f t="shared" si="13"/>
        <v/>
      </c>
      <c r="O415" s="146"/>
      <c r="P415" s="146"/>
      <c r="Q415" s="146"/>
    </row>
    <row r="416" spans="3:17" x14ac:dyDescent="0.3">
      <c r="C416" s="28"/>
      <c r="D416" s="28"/>
      <c r="E416" s="28"/>
      <c r="F416" s="152"/>
      <c r="G416" s="28"/>
      <c r="H416" s="155"/>
      <c r="I416" s="157"/>
      <c r="J416" s="157"/>
      <c r="K416" s="159"/>
      <c r="L416" s="159"/>
      <c r="M416" s="161" t="str">
        <f t="shared" si="12"/>
        <v/>
      </c>
      <c r="N416" s="163" t="str">
        <f t="shared" si="13"/>
        <v/>
      </c>
      <c r="O416" s="146"/>
      <c r="P416" s="146"/>
      <c r="Q416" s="146"/>
    </row>
    <row r="417" spans="3:17" x14ac:dyDescent="0.3">
      <c r="C417" s="28"/>
      <c r="D417" s="28"/>
      <c r="E417" s="28"/>
      <c r="F417" s="152"/>
      <c r="G417" s="28"/>
      <c r="H417" s="155"/>
      <c r="I417" s="157"/>
      <c r="J417" s="157"/>
      <c r="K417" s="159"/>
      <c r="L417" s="159"/>
      <c r="M417" s="161" t="str">
        <f t="shared" si="12"/>
        <v/>
      </c>
      <c r="N417" s="163" t="str">
        <f t="shared" si="13"/>
        <v/>
      </c>
      <c r="O417" s="146"/>
      <c r="P417" s="146"/>
      <c r="Q417" s="146"/>
    </row>
    <row r="418" spans="3:17" x14ac:dyDescent="0.3">
      <c r="C418" s="28"/>
      <c r="D418" s="28"/>
      <c r="E418" s="28"/>
      <c r="F418" s="152"/>
      <c r="G418" s="28"/>
      <c r="H418" s="155"/>
      <c r="I418" s="157"/>
      <c r="J418" s="157"/>
      <c r="K418" s="159"/>
      <c r="L418" s="159"/>
      <c r="M418" s="161" t="str">
        <f t="shared" si="12"/>
        <v/>
      </c>
      <c r="N418" s="163" t="str">
        <f t="shared" si="13"/>
        <v/>
      </c>
      <c r="O418" s="146"/>
      <c r="P418" s="146"/>
      <c r="Q418" s="146"/>
    </row>
    <row r="419" spans="3:17" x14ac:dyDescent="0.3">
      <c r="C419" s="28"/>
      <c r="D419" s="28"/>
      <c r="E419" s="28"/>
      <c r="F419" s="152"/>
      <c r="G419" s="28"/>
      <c r="H419" s="155"/>
      <c r="I419" s="157"/>
      <c r="J419" s="157"/>
      <c r="K419" s="159"/>
      <c r="L419" s="159"/>
      <c r="M419" s="161" t="str">
        <f t="shared" si="12"/>
        <v/>
      </c>
      <c r="N419" s="163" t="str">
        <f t="shared" si="13"/>
        <v/>
      </c>
      <c r="O419" s="146"/>
      <c r="P419" s="146"/>
      <c r="Q419" s="146"/>
    </row>
    <row r="420" spans="3:17" x14ac:dyDescent="0.3">
      <c r="C420" s="28"/>
      <c r="D420" s="28"/>
      <c r="E420" s="28"/>
      <c r="F420" s="152"/>
      <c r="G420" s="28"/>
      <c r="H420" s="155"/>
      <c r="I420" s="157"/>
      <c r="J420" s="157"/>
      <c r="K420" s="159"/>
      <c r="L420" s="159"/>
      <c r="M420" s="161" t="str">
        <f t="shared" si="12"/>
        <v/>
      </c>
      <c r="N420" s="163" t="str">
        <f t="shared" si="13"/>
        <v/>
      </c>
      <c r="O420" s="146"/>
      <c r="P420" s="146"/>
      <c r="Q420" s="146"/>
    </row>
    <row r="421" spans="3:17" x14ac:dyDescent="0.3">
      <c r="C421" s="28"/>
      <c r="D421" s="28"/>
      <c r="E421" s="28"/>
      <c r="F421" s="152"/>
      <c r="G421" s="28"/>
      <c r="H421" s="155"/>
      <c r="I421" s="157"/>
      <c r="J421" s="157"/>
      <c r="K421" s="159"/>
      <c r="L421" s="159"/>
      <c r="M421" s="161" t="str">
        <f t="shared" si="12"/>
        <v/>
      </c>
      <c r="N421" s="163" t="str">
        <f t="shared" si="13"/>
        <v/>
      </c>
      <c r="O421" s="146"/>
      <c r="P421" s="146"/>
      <c r="Q421" s="146"/>
    </row>
    <row r="422" spans="3:17" x14ac:dyDescent="0.3">
      <c r="C422" s="28"/>
      <c r="D422" s="28"/>
      <c r="E422" s="28"/>
      <c r="F422" s="152"/>
      <c r="G422" s="28"/>
      <c r="H422" s="155"/>
      <c r="I422" s="157"/>
      <c r="J422" s="157"/>
      <c r="K422" s="159"/>
      <c r="L422" s="159"/>
      <c r="M422" s="161" t="str">
        <f t="shared" si="12"/>
        <v/>
      </c>
      <c r="N422" s="163" t="str">
        <f t="shared" si="13"/>
        <v/>
      </c>
      <c r="O422" s="146"/>
      <c r="P422" s="146"/>
      <c r="Q422" s="146"/>
    </row>
    <row r="423" spans="3:17" x14ac:dyDescent="0.3">
      <c r="C423" s="28"/>
      <c r="D423" s="28"/>
      <c r="E423" s="28"/>
      <c r="F423" s="152"/>
      <c r="G423" s="28"/>
      <c r="H423" s="155"/>
      <c r="I423" s="157"/>
      <c r="J423" s="157"/>
      <c r="K423" s="159"/>
      <c r="L423" s="159"/>
      <c r="M423" s="161" t="str">
        <f t="shared" si="12"/>
        <v/>
      </c>
      <c r="N423" s="163" t="str">
        <f t="shared" si="13"/>
        <v/>
      </c>
      <c r="O423" s="146"/>
      <c r="P423" s="146"/>
      <c r="Q423" s="146"/>
    </row>
    <row r="424" spans="3:17" x14ac:dyDescent="0.3">
      <c r="C424" s="28"/>
      <c r="D424" s="28"/>
      <c r="E424" s="28"/>
      <c r="F424" s="152"/>
      <c r="G424" s="28"/>
      <c r="H424" s="155"/>
      <c r="I424" s="157"/>
      <c r="J424" s="157"/>
      <c r="K424" s="159"/>
      <c r="L424" s="159"/>
      <c r="M424" s="161" t="str">
        <f t="shared" si="12"/>
        <v/>
      </c>
      <c r="N424" s="163" t="str">
        <f t="shared" si="13"/>
        <v/>
      </c>
      <c r="O424" s="146"/>
      <c r="P424" s="146"/>
      <c r="Q424" s="146"/>
    </row>
    <row r="425" spans="3:17" x14ac:dyDescent="0.3">
      <c r="C425" s="28"/>
      <c r="D425" s="28"/>
      <c r="E425" s="28"/>
      <c r="F425" s="152"/>
      <c r="G425" s="28"/>
      <c r="H425" s="155"/>
      <c r="I425" s="157"/>
      <c r="J425" s="157"/>
      <c r="K425" s="159"/>
      <c r="L425" s="159"/>
      <c r="M425" s="161" t="str">
        <f t="shared" si="12"/>
        <v/>
      </c>
      <c r="N425" s="163" t="str">
        <f t="shared" si="13"/>
        <v/>
      </c>
      <c r="O425" s="146"/>
      <c r="P425" s="146"/>
      <c r="Q425" s="146"/>
    </row>
    <row r="426" spans="3:17" x14ac:dyDescent="0.3">
      <c r="C426" s="28"/>
      <c r="D426" s="28"/>
      <c r="E426" s="28"/>
      <c r="F426" s="152"/>
      <c r="G426" s="28"/>
      <c r="H426" s="155"/>
      <c r="I426" s="157"/>
      <c r="J426" s="157"/>
      <c r="K426" s="159"/>
      <c r="L426" s="159"/>
      <c r="M426" s="161" t="str">
        <f t="shared" si="12"/>
        <v/>
      </c>
      <c r="N426" s="163" t="str">
        <f t="shared" si="13"/>
        <v/>
      </c>
      <c r="O426" s="146"/>
      <c r="P426" s="146"/>
      <c r="Q426" s="146"/>
    </row>
    <row r="427" spans="3:17" x14ac:dyDescent="0.3">
      <c r="C427" s="28"/>
      <c r="D427" s="28"/>
      <c r="E427" s="28"/>
      <c r="F427" s="152"/>
      <c r="G427" s="28"/>
      <c r="H427" s="155"/>
      <c r="I427" s="157"/>
      <c r="J427" s="157"/>
      <c r="K427" s="159"/>
      <c r="L427" s="159"/>
      <c r="M427" s="161" t="str">
        <f t="shared" si="12"/>
        <v/>
      </c>
      <c r="N427" s="163" t="str">
        <f t="shared" si="13"/>
        <v/>
      </c>
      <c r="O427" s="146"/>
      <c r="P427" s="146"/>
      <c r="Q427" s="146"/>
    </row>
    <row r="428" spans="3:17" x14ac:dyDescent="0.3">
      <c r="C428" s="28"/>
      <c r="D428" s="28"/>
      <c r="E428" s="28"/>
      <c r="F428" s="152"/>
      <c r="G428" s="28"/>
      <c r="H428" s="155"/>
      <c r="I428" s="157"/>
      <c r="J428" s="157"/>
      <c r="K428" s="159"/>
      <c r="L428" s="159"/>
      <c r="M428" s="161" t="str">
        <f t="shared" si="12"/>
        <v/>
      </c>
      <c r="N428" s="163" t="str">
        <f t="shared" si="13"/>
        <v/>
      </c>
      <c r="O428" s="146"/>
      <c r="P428" s="146"/>
      <c r="Q428" s="146"/>
    </row>
    <row r="429" spans="3:17" x14ac:dyDescent="0.3">
      <c r="C429" s="28"/>
      <c r="D429" s="28"/>
      <c r="E429" s="28"/>
      <c r="F429" s="152"/>
      <c r="G429" s="28"/>
      <c r="H429" s="155"/>
      <c r="I429" s="157"/>
      <c r="J429" s="157"/>
      <c r="K429" s="159"/>
      <c r="L429" s="159"/>
      <c r="M429" s="161" t="str">
        <f t="shared" si="12"/>
        <v/>
      </c>
      <c r="N429" s="163" t="str">
        <f t="shared" si="13"/>
        <v/>
      </c>
      <c r="O429" s="146"/>
      <c r="P429" s="146"/>
      <c r="Q429" s="146"/>
    </row>
    <row r="430" spans="3:17" x14ac:dyDescent="0.3">
      <c r="C430" s="28"/>
      <c r="D430" s="28"/>
      <c r="E430" s="28"/>
      <c r="F430" s="152"/>
      <c r="G430" s="28"/>
      <c r="H430" s="155"/>
      <c r="I430" s="157"/>
      <c r="J430" s="157"/>
      <c r="K430" s="159"/>
      <c r="L430" s="159"/>
      <c r="M430" s="161" t="str">
        <f t="shared" si="12"/>
        <v/>
      </c>
      <c r="N430" s="163" t="str">
        <f t="shared" si="13"/>
        <v/>
      </c>
      <c r="O430" s="146"/>
      <c r="P430" s="146"/>
      <c r="Q430" s="146"/>
    </row>
    <row r="431" spans="3:17" x14ac:dyDescent="0.3">
      <c r="C431" s="28"/>
      <c r="D431" s="28"/>
      <c r="E431" s="28"/>
      <c r="F431" s="152"/>
      <c r="G431" s="28"/>
      <c r="H431" s="155"/>
      <c r="I431" s="157"/>
      <c r="J431" s="157"/>
      <c r="K431" s="159"/>
      <c r="L431" s="159"/>
      <c r="M431" s="161" t="str">
        <f t="shared" si="12"/>
        <v/>
      </c>
      <c r="N431" s="163" t="str">
        <f t="shared" si="13"/>
        <v/>
      </c>
      <c r="O431" s="146"/>
      <c r="P431" s="146"/>
      <c r="Q431" s="146"/>
    </row>
    <row r="432" spans="3:17" x14ac:dyDescent="0.3">
      <c r="C432" s="28"/>
      <c r="D432" s="28"/>
      <c r="E432" s="28"/>
      <c r="F432" s="152"/>
      <c r="G432" s="28"/>
      <c r="H432" s="155"/>
      <c r="I432" s="157"/>
      <c r="J432" s="157"/>
      <c r="K432" s="159"/>
      <c r="L432" s="159"/>
      <c r="M432" s="161" t="str">
        <f t="shared" si="12"/>
        <v/>
      </c>
      <c r="N432" s="163" t="str">
        <f t="shared" si="13"/>
        <v/>
      </c>
      <c r="O432" s="146"/>
      <c r="P432" s="146"/>
      <c r="Q432" s="146"/>
    </row>
    <row r="433" spans="3:17" x14ac:dyDescent="0.3">
      <c r="C433" s="28"/>
      <c r="D433" s="28"/>
      <c r="E433" s="28"/>
      <c r="F433" s="152"/>
      <c r="G433" s="28"/>
      <c r="H433" s="155"/>
      <c r="I433" s="157"/>
      <c r="J433" s="157"/>
      <c r="K433" s="159"/>
      <c r="L433" s="159"/>
      <c r="M433" s="161" t="str">
        <f t="shared" si="12"/>
        <v/>
      </c>
      <c r="N433" s="163" t="str">
        <f t="shared" si="13"/>
        <v/>
      </c>
      <c r="O433" s="146"/>
      <c r="P433" s="146"/>
      <c r="Q433" s="146"/>
    </row>
    <row r="434" spans="3:17" x14ac:dyDescent="0.3">
      <c r="C434" s="28"/>
      <c r="D434" s="28"/>
      <c r="E434" s="28"/>
      <c r="F434" s="152"/>
      <c r="G434" s="28"/>
      <c r="H434" s="155"/>
      <c r="I434" s="157"/>
      <c r="J434" s="157"/>
      <c r="K434" s="159"/>
      <c r="L434" s="159"/>
      <c r="M434" s="161" t="str">
        <f t="shared" si="12"/>
        <v/>
      </c>
      <c r="N434" s="163" t="str">
        <f t="shared" si="13"/>
        <v/>
      </c>
      <c r="O434" s="146"/>
      <c r="P434" s="146"/>
      <c r="Q434" s="146"/>
    </row>
    <row r="435" spans="3:17" x14ac:dyDescent="0.3">
      <c r="C435" s="28"/>
      <c r="D435" s="28"/>
      <c r="E435" s="28"/>
      <c r="F435" s="152"/>
      <c r="G435" s="28"/>
      <c r="H435" s="155"/>
      <c r="I435" s="157"/>
      <c r="J435" s="157"/>
      <c r="K435" s="159"/>
      <c r="L435" s="159"/>
      <c r="M435" s="161" t="str">
        <f t="shared" si="12"/>
        <v/>
      </c>
      <c r="N435" s="163" t="str">
        <f t="shared" si="13"/>
        <v/>
      </c>
      <c r="O435" s="146"/>
      <c r="P435" s="146"/>
      <c r="Q435" s="146"/>
    </row>
    <row r="436" spans="3:17" x14ac:dyDescent="0.3">
      <c r="C436" s="28"/>
      <c r="D436" s="28"/>
      <c r="E436" s="28"/>
      <c r="F436" s="152"/>
      <c r="G436" s="28"/>
      <c r="H436" s="155"/>
      <c r="I436" s="157"/>
      <c r="J436" s="157"/>
      <c r="K436" s="159"/>
      <c r="L436" s="159"/>
      <c r="M436" s="161" t="str">
        <f t="shared" si="12"/>
        <v/>
      </c>
      <c r="N436" s="163" t="str">
        <f t="shared" si="13"/>
        <v/>
      </c>
      <c r="O436" s="146"/>
      <c r="P436" s="146"/>
      <c r="Q436" s="146"/>
    </row>
    <row r="437" spans="3:17" x14ac:dyDescent="0.3">
      <c r="C437" s="28"/>
      <c r="D437" s="28"/>
      <c r="E437" s="28"/>
      <c r="F437" s="152"/>
      <c r="G437" s="28"/>
      <c r="H437" s="155"/>
      <c r="I437" s="157"/>
      <c r="J437" s="157"/>
      <c r="K437" s="159"/>
      <c r="L437" s="159"/>
      <c r="M437" s="161" t="str">
        <f t="shared" si="12"/>
        <v/>
      </c>
      <c r="N437" s="163" t="str">
        <f t="shared" si="13"/>
        <v/>
      </c>
      <c r="O437" s="146"/>
      <c r="P437" s="146"/>
      <c r="Q437" s="146"/>
    </row>
    <row r="438" spans="3:17" x14ac:dyDescent="0.3">
      <c r="C438" s="28"/>
      <c r="D438" s="28"/>
      <c r="E438" s="28"/>
      <c r="F438" s="152"/>
      <c r="G438" s="28"/>
      <c r="H438" s="155"/>
      <c r="I438" s="157"/>
      <c r="J438" s="157"/>
      <c r="K438" s="159"/>
      <c r="L438" s="159"/>
      <c r="M438" s="161" t="str">
        <f t="shared" si="12"/>
        <v/>
      </c>
      <c r="N438" s="163" t="str">
        <f t="shared" si="13"/>
        <v/>
      </c>
      <c r="O438" s="146"/>
      <c r="P438" s="146"/>
      <c r="Q438" s="146"/>
    </row>
    <row r="439" spans="3:17" x14ac:dyDescent="0.3">
      <c r="C439" s="28"/>
      <c r="D439" s="28"/>
      <c r="E439" s="28"/>
      <c r="F439" s="152"/>
      <c r="G439" s="28"/>
      <c r="H439" s="155"/>
      <c r="I439" s="157"/>
      <c r="J439" s="157"/>
      <c r="K439" s="159"/>
      <c r="L439" s="159"/>
      <c r="M439" s="161" t="str">
        <f t="shared" si="12"/>
        <v/>
      </c>
      <c r="N439" s="163" t="str">
        <f t="shared" si="13"/>
        <v/>
      </c>
      <c r="O439" s="146"/>
      <c r="P439" s="146"/>
      <c r="Q439" s="146"/>
    </row>
    <row r="440" spans="3:17" x14ac:dyDescent="0.3">
      <c r="C440" s="28"/>
      <c r="D440" s="28"/>
      <c r="E440" s="28"/>
      <c r="F440" s="152"/>
      <c r="G440" s="28"/>
      <c r="H440" s="155"/>
      <c r="I440" s="157"/>
      <c r="J440" s="157"/>
      <c r="K440" s="159"/>
      <c r="L440" s="159"/>
      <c r="M440" s="161" t="str">
        <f t="shared" si="12"/>
        <v/>
      </c>
      <c r="N440" s="163" t="str">
        <f t="shared" si="13"/>
        <v/>
      </c>
      <c r="O440" s="146"/>
      <c r="P440" s="146"/>
      <c r="Q440" s="146"/>
    </row>
    <row r="441" spans="3:17" x14ac:dyDescent="0.3">
      <c r="C441" s="28"/>
      <c r="D441" s="28"/>
      <c r="E441" s="28"/>
      <c r="F441" s="152"/>
      <c r="G441" s="28"/>
      <c r="H441" s="155"/>
      <c r="I441" s="157"/>
      <c r="J441" s="157"/>
      <c r="K441" s="159"/>
      <c r="L441" s="159"/>
      <c r="M441" s="161" t="str">
        <f t="shared" si="12"/>
        <v/>
      </c>
      <c r="N441" s="163" t="str">
        <f t="shared" si="13"/>
        <v/>
      </c>
      <c r="O441" s="146"/>
      <c r="P441" s="146"/>
      <c r="Q441" s="146"/>
    </row>
    <row r="442" spans="3:17" x14ac:dyDescent="0.3">
      <c r="C442" s="28"/>
      <c r="D442" s="28"/>
      <c r="E442" s="28"/>
      <c r="F442" s="152"/>
      <c r="G442" s="28"/>
      <c r="H442" s="155"/>
      <c r="I442" s="157"/>
      <c r="J442" s="157"/>
      <c r="K442" s="159"/>
      <c r="L442" s="159"/>
      <c r="M442" s="161" t="str">
        <f t="shared" si="12"/>
        <v/>
      </c>
      <c r="N442" s="163" t="str">
        <f t="shared" si="13"/>
        <v/>
      </c>
      <c r="O442" s="146"/>
      <c r="P442" s="146"/>
      <c r="Q442" s="146"/>
    </row>
    <row r="443" spans="3:17" x14ac:dyDescent="0.3">
      <c r="C443" s="28"/>
      <c r="D443" s="28"/>
      <c r="E443" s="28"/>
      <c r="F443" s="152"/>
      <c r="G443" s="28"/>
      <c r="H443" s="155"/>
      <c r="I443" s="157"/>
      <c r="J443" s="157"/>
      <c r="K443" s="159"/>
      <c r="L443" s="159"/>
      <c r="M443" s="161" t="str">
        <f t="shared" si="12"/>
        <v/>
      </c>
      <c r="N443" s="163" t="str">
        <f t="shared" si="13"/>
        <v/>
      </c>
      <c r="O443" s="146"/>
      <c r="P443" s="146"/>
      <c r="Q443" s="146"/>
    </row>
    <row r="444" spans="3:17" x14ac:dyDescent="0.3">
      <c r="C444" s="28"/>
      <c r="D444" s="28"/>
      <c r="E444" s="28"/>
      <c r="F444" s="152"/>
      <c r="G444" s="28"/>
      <c r="H444" s="155"/>
      <c r="I444" s="157"/>
      <c r="J444" s="157"/>
      <c r="K444" s="159"/>
      <c r="L444" s="159"/>
      <c r="M444" s="161" t="str">
        <f t="shared" si="12"/>
        <v/>
      </c>
      <c r="N444" s="163" t="str">
        <f t="shared" si="13"/>
        <v/>
      </c>
      <c r="O444" s="146"/>
      <c r="P444" s="146"/>
      <c r="Q444" s="146"/>
    </row>
    <row r="445" spans="3:17" x14ac:dyDescent="0.3">
      <c r="C445" s="28"/>
      <c r="D445" s="28"/>
      <c r="E445" s="28"/>
      <c r="F445" s="152"/>
      <c r="G445" s="28"/>
      <c r="H445" s="155"/>
      <c r="I445" s="157"/>
      <c r="J445" s="157"/>
      <c r="K445" s="159"/>
      <c r="L445" s="159"/>
      <c r="M445" s="161" t="str">
        <f t="shared" si="12"/>
        <v/>
      </c>
      <c r="N445" s="163" t="str">
        <f t="shared" si="13"/>
        <v/>
      </c>
      <c r="O445" s="146"/>
      <c r="P445" s="146"/>
      <c r="Q445" s="146"/>
    </row>
    <row r="446" spans="3:17" x14ac:dyDescent="0.3">
      <c r="C446" s="28"/>
      <c r="D446" s="28"/>
      <c r="E446" s="28"/>
      <c r="F446" s="152"/>
      <c r="G446" s="28"/>
      <c r="H446" s="155"/>
      <c r="I446" s="157"/>
      <c r="J446" s="157"/>
      <c r="K446" s="159"/>
      <c r="L446" s="159"/>
      <c r="M446" s="161" t="str">
        <f t="shared" si="12"/>
        <v/>
      </c>
      <c r="N446" s="163" t="str">
        <f t="shared" si="13"/>
        <v/>
      </c>
      <c r="O446" s="146"/>
      <c r="P446" s="146"/>
      <c r="Q446" s="146"/>
    </row>
    <row r="447" spans="3:17" x14ac:dyDescent="0.3">
      <c r="C447" s="28"/>
      <c r="D447" s="28"/>
      <c r="E447" s="28"/>
      <c r="F447" s="152"/>
      <c r="G447" s="28"/>
      <c r="H447" s="155"/>
      <c r="I447" s="157"/>
      <c r="J447" s="157"/>
      <c r="K447" s="159"/>
      <c r="L447" s="159"/>
      <c r="M447" s="161" t="str">
        <f t="shared" si="12"/>
        <v/>
      </c>
      <c r="N447" s="163" t="str">
        <f t="shared" si="13"/>
        <v/>
      </c>
      <c r="O447" s="146"/>
      <c r="P447" s="146"/>
      <c r="Q447" s="146"/>
    </row>
    <row r="448" spans="3:17" x14ac:dyDescent="0.3">
      <c r="C448" s="28"/>
      <c r="D448" s="28"/>
      <c r="E448" s="28"/>
      <c r="F448" s="152"/>
      <c r="G448" s="28"/>
      <c r="H448" s="155"/>
      <c r="I448" s="157"/>
      <c r="J448" s="157"/>
      <c r="K448" s="159"/>
      <c r="L448" s="159"/>
      <c r="M448" s="161" t="str">
        <f t="shared" si="12"/>
        <v/>
      </c>
      <c r="N448" s="163" t="str">
        <f t="shared" si="13"/>
        <v/>
      </c>
      <c r="O448" s="146"/>
      <c r="P448" s="146"/>
      <c r="Q448" s="146"/>
    </row>
    <row r="449" spans="3:17" x14ac:dyDescent="0.3">
      <c r="C449" s="28"/>
      <c r="D449" s="28"/>
      <c r="E449" s="28"/>
      <c r="F449" s="152"/>
      <c r="G449" s="28"/>
      <c r="H449" s="155"/>
      <c r="I449" s="157"/>
      <c r="J449" s="157"/>
      <c r="K449" s="159"/>
      <c r="L449" s="159"/>
      <c r="M449" s="161" t="str">
        <f t="shared" si="12"/>
        <v/>
      </c>
      <c r="N449" s="163" t="str">
        <f t="shared" si="13"/>
        <v/>
      </c>
      <c r="O449" s="146"/>
      <c r="P449" s="146"/>
      <c r="Q449" s="146"/>
    </row>
    <row r="450" spans="3:17" x14ac:dyDescent="0.3">
      <c r="C450" s="28"/>
      <c r="D450" s="28"/>
      <c r="E450" s="28"/>
      <c r="F450" s="152"/>
      <c r="G450" s="28"/>
      <c r="H450" s="155"/>
      <c r="I450" s="157"/>
      <c r="J450" s="157"/>
      <c r="K450" s="159"/>
      <c r="L450" s="159"/>
      <c r="M450" s="161" t="str">
        <f t="shared" si="12"/>
        <v/>
      </c>
      <c r="N450" s="163" t="str">
        <f t="shared" si="13"/>
        <v/>
      </c>
      <c r="O450" s="146"/>
      <c r="P450" s="146"/>
      <c r="Q450" s="146"/>
    </row>
    <row r="451" spans="3:17" x14ac:dyDescent="0.3">
      <c r="C451" s="28"/>
      <c r="D451" s="28"/>
      <c r="E451" s="28"/>
      <c r="F451" s="152"/>
      <c r="G451" s="28"/>
      <c r="H451" s="155"/>
      <c r="I451" s="157"/>
      <c r="J451" s="157"/>
      <c r="K451" s="159"/>
      <c r="L451" s="159"/>
      <c r="M451" s="161" t="str">
        <f t="shared" ref="M451:M500" si="14">IF(OR(K451="",L451=""),"",L451-K451)</f>
        <v/>
      </c>
      <c r="N451" s="163" t="str">
        <f t="shared" ref="N451:N500" si="15">IF(OR(K451="",L451=""),"",IF(AND(H451="STANDARD",I451="NO",M451&lt;31),"YES",IF(AND(H451="STANDARD",I451="YES",M451&lt;45),"YES",IF(AND(H451="EXPEDITED",I451="NO",M451&lt;=3),"YES",IF(AND(H451="EXPEDITED",I451="YES",M451&lt;18),"YES","NO")))))</f>
        <v/>
      </c>
      <c r="O451" s="146"/>
      <c r="P451" s="146"/>
      <c r="Q451" s="146"/>
    </row>
    <row r="452" spans="3:17" x14ac:dyDescent="0.3">
      <c r="C452" s="28"/>
      <c r="D452" s="28"/>
      <c r="E452" s="28"/>
      <c r="F452" s="152"/>
      <c r="G452" s="28"/>
      <c r="H452" s="155"/>
      <c r="I452" s="157"/>
      <c r="J452" s="157"/>
      <c r="K452" s="159"/>
      <c r="L452" s="159"/>
      <c r="M452" s="161" t="str">
        <f t="shared" si="14"/>
        <v/>
      </c>
      <c r="N452" s="163" t="str">
        <f t="shared" si="15"/>
        <v/>
      </c>
      <c r="O452" s="146"/>
      <c r="P452" s="146"/>
      <c r="Q452" s="146"/>
    </row>
    <row r="453" spans="3:17" x14ac:dyDescent="0.3">
      <c r="C453" s="28"/>
      <c r="D453" s="28"/>
      <c r="E453" s="28"/>
      <c r="F453" s="152"/>
      <c r="G453" s="28"/>
      <c r="H453" s="155"/>
      <c r="I453" s="157"/>
      <c r="J453" s="157"/>
      <c r="K453" s="159"/>
      <c r="L453" s="159"/>
      <c r="M453" s="161" t="str">
        <f t="shared" si="14"/>
        <v/>
      </c>
      <c r="N453" s="163" t="str">
        <f t="shared" si="15"/>
        <v/>
      </c>
      <c r="O453" s="146"/>
      <c r="P453" s="146"/>
      <c r="Q453" s="146"/>
    </row>
    <row r="454" spans="3:17" x14ac:dyDescent="0.3">
      <c r="C454" s="28"/>
      <c r="D454" s="28"/>
      <c r="E454" s="28"/>
      <c r="F454" s="152"/>
      <c r="G454" s="28"/>
      <c r="H454" s="155"/>
      <c r="I454" s="157"/>
      <c r="J454" s="157"/>
      <c r="K454" s="159"/>
      <c r="L454" s="159"/>
      <c r="M454" s="161" t="str">
        <f t="shared" si="14"/>
        <v/>
      </c>
      <c r="N454" s="163" t="str">
        <f t="shared" si="15"/>
        <v/>
      </c>
      <c r="O454" s="146"/>
      <c r="P454" s="146"/>
      <c r="Q454" s="146"/>
    </row>
    <row r="455" spans="3:17" x14ac:dyDescent="0.3">
      <c r="C455" s="28"/>
      <c r="D455" s="28"/>
      <c r="E455" s="28"/>
      <c r="F455" s="152"/>
      <c r="G455" s="28"/>
      <c r="H455" s="155"/>
      <c r="I455" s="157"/>
      <c r="J455" s="157"/>
      <c r="K455" s="159"/>
      <c r="L455" s="159"/>
      <c r="M455" s="161" t="str">
        <f t="shared" si="14"/>
        <v/>
      </c>
      <c r="N455" s="163" t="str">
        <f t="shared" si="15"/>
        <v/>
      </c>
      <c r="O455" s="146"/>
      <c r="P455" s="146"/>
      <c r="Q455" s="146"/>
    </row>
    <row r="456" spans="3:17" x14ac:dyDescent="0.3">
      <c r="C456" s="28"/>
      <c r="D456" s="28"/>
      <c r="E456" s="28"/>
      <c r="F456" s="152"/>
      <c r="G456" s="28"/>
      <c r="H456" s="155"/>
      <c r="I456" s="157"/>
      <c r="J456" s="157"/>
      <c r="K456" s="159"/>
      <c r="L456" s="159"/>
      <c r="M456" s="161" t="str">
        <f t="shared" si="14"/>
        <v/>
      </c>
      <c r="N456" s="163" t="str">
        <f t="shared" si="15"/>
        <v/>
      </c>
      <c r="O456" s="146"/>
      <c r="P456" s="146"/>
      <c r="Q456" s="146"/>
    </row>
    <row r="457" spans="3:17" x14ac:dyDescent="0.3">
      <c r="C457" s="28"/>
      <c r="D457" s="28"/>
      <c r="E457" s="28"/>
      <c r="F457" s="152"/>
      <c r="G457" s="28"/>
      <c r="H457" s="155"/>
      <c r="I457" s="157"/>
      <c r="J457" s="157"/>
      <c r="K457" s="159"/>
      <c r="L457" s="159"/>
      <c r="M457" s="161" t="str">
        <f t="shared" si="14"/>
        <v/>
      </c>
      <c r="N457" s="163" t="str">
        <f t="shared" si="15"/>
        <v/>
      </c>
      <c r="O457" s="146"/>
      <c r="P457" s="146"/>
      <c r="Q457" s="146"/>
    </row>
    <row r="458" spans="3:17" x14ac:dyDescent="0.3">
      <c r="C458" s="28"/>
      <c r="D458" s="28"/>
      <c r="E458" s="28"/>
      <c r="F458" s="152"/>
      <c r="G458" s="28"/>
      <c r="H458" s="155"/>
      <c r="I458" s="157"/>
      <c r="J458" s="157"/>
      <c r="K458" s="159"/>
      <c r="L458" s="159"/>
      <c r="M458" s="161" t="str">
        <f t="shared" si="14"/>
        <v/>
      </c>
      <c r="N458" s="163" t="str">
        <f t="shared" si="15"/>
        <v/>
      </c>
      <c r="O458" s="146"/>
      <c r="P458" s="146"/>
      <c r="Q458" s="146"/>
    </row>
    <row r="459" spans="3:17" x14ac:dyDescent="0.3">
      <c r="C459" s="28"/>
      <c r="D459" s="28"/>
      <c r="E459" s="28"/>
      <c r="F459" s="152"/>
      <c r="G459" s="28"/>
      <c r="H459" s="155"/>
      <c r="I459" s="157"/>
      <c r="J459" s="157"/>
      <c r="K459" s="159"/>
      <c r="L459" s="159"/>
      <c r="M459" s="161" t="str">
        <f t="shared" si="14"/>
        <v/>
      </c>
      <c r="N459" s="163" t="str">
        <f t="shared" si="15"/>
        <v/>
      </c>
      <c r="O459" s="146"/>
      <c r="P459" s="146"/>
      <c r="Q459" s="146"/>
    </row>
    <row r="460" spans="3:17" x14ac:dyDescent="0.3">
      <c r="C460" s="28"/>
      <c r="D460" s="28"/>
      <c r="E460" s="28"/>
      <c r="F460" s="152"/>
      <c r="G460" s="28"/>
      <c r="H460" s="155"/>
      <c r="I460" s="157"/>
      <c r="J460" s="157"/>
      <c r="K460" s="159"/>
      <c r="L460" s="159"/>
      <c r="M460" s="161" t="str">
        <f t="shared" si="14"/>
        <v/>
      </c>
      <c r="N460" s="163" t="str">
        <f t="shared" si="15"/>
        <v/>
      </c>
      <c r="O460" s="146"/>
      <c r="P460" s="146"/>
      <c r="Q460" s="146"/>
    </row>
    <row r="461" spans="3:17" x14ac:dyDescent="0.3">
      <c r="C461" s="28"/>
      <c r="D461" s="28"/>
      <c r="E461" s="28"/>
      <c r="F461" s="152"/>
      <c r="G461" s="28"/>
      <c r="H461" s="155"/>
      <c r="I461" s="157"/>
      <c r="J461" s="157"/>
      <c r="K461" s="159"/>
      <c r="L461" s="159"/>
      <c r="M461" s="161" t="str">
        <f t="shared" si="14"/>
        <v/>
      </c>
      <c r="N461" s="163" t="str">
        <f t="shared" si="15"/>
        <v/>
      </c>
      <c r="O461" s="146"/>
      <c r="P461" s="146"/>
      <c r="Q461" s="146"/>
    </row>
    <row r="462" spans="3:17" x14ac:dyDescent="0.3">
      <c r="C462" s="28"/>
      <c r="D462" s="28"/>
      <c r="E462" s="28"/>
      <c r="F462" s="152"/>
      <c r="G462" s="28"/>
      <c r="H462" s="155"/>
      <c r="I462" s="157"/>
      <c r="J462" s="157"/>
      <c r="K462" s="159"/>
      <c r="L462" s="159"/>
      <c r="M462" s="161" t="str">
        <f t="shared" si="14"/>
        <v/>
      </c>
      <c r="N462" s="163" t="str">
        <f t="shared" si="15"/>
        <v/>
      </c>
      <c r="O462" s="146"/>
      <c r="P462" s="146"/>
      <c r="Q462" s="146"/>
    </row>
    <row r="463" spans="3:17" x14ac:dyDescent="0.3">
      <c r="C463" s="28"/>
      <c r="D463" s="28"/>
      <c r="E463" s="28"/>
      <c r="F463" s="152"/>
      <c r="G463" s="28"/>
      <c r="H463" s="155"/>
      <c r="I463" s="157"/>
      <c r="J463" s="157"/>
      <c r="K463" s="159"/>
      <c r="L463" s="159"/>
      <c r="M463" s="161" t="str">
        <f t="shared" si="14"/>
        <v/>
      </c>
      <c r="N463" s="163" t="str">
        <f t="shared" si="15"/>
        <v/>
      </c>
      <c r="O463" s="146"/>
      <c r="P463" s="146"/>
      <c r="Q463" s="146"/>
    </row>
    <row r="464" spans="3:17" x14ac:dyDescent="0.3">
      <c r="C464" s="28"/>
      <c r="D464" s="28"/>
      <c r="E464" s="28"/>
      <c r="F464" s="152"/>
      <c r="G464" s="28"/>
      <c r="H464" s="155"/>
      <c r="I464" s="157"/>
      <c r="J464" s="157"/>
      <c r="K464" s="159"/>
      <c r="L464" s="159"/>
      <c r="M464" s="161" t="str">
        <f t="shared" si="14"/>
        <v/>
      </c>
      <c r="N464" s="163" t="str">
        <f t="shared" si="15"/>
        <v/>
      </c>
      <c r="O464" s="146"/>
      <c r="P464" s="146"/>
      <c r="Q464" s="146"/>
    </row>
    <row r="465" spans="1:18" x14ac:dyDescent="0.3">
      <c r="C465" s="28"/>
      <c r="D465" s="28"/>
      <c r="E465" s="28"/>
      <c r="F465" s="152"/>
      <c r="G465" s="28"/>
      <c r="H465" s="155"/>
      <c r="I465" s="157"/>
      <c r="J465" s="157"/>
      <c r="K465" s="159"/>
      <c r="L465" s="159"/>
      <c r="M465" s="161" t="str">
        <f t="shared" si="14"/>
        <v/>
      </c>
      <c r="N465" s="163" t="str">
        <f t="shared" si="15"/>
        <v/>
      </c>
      <c r="O465" s="146"/>
      <c r="P465" s="146"/>
      <c r="Q465" s="146"/>
    </row>
    <row r="466" spans="1:18" x14ac:dyDescent="0.3">
      <c r="C466" s="28"/>
      <c r="D466" s="28"/>
      <c r="E466" s="28"/>
      <c r="F466" s="152"/>
      <c r="G466" s="28"/>
      <c r="H466" s="155"/>
      <c r="I466" s="157"/>
      <c r="J466" s="157"/>
      <c r="K466" s="159"/>
      <c r="L466" s="159"/>
      <c r="M466" s="161" t="str">
        <f t="shared" si="14"/>
        <v/>
      </c>
      <c r="N466" s="163" t="str">
        <f t="shared" si="15"/>
        <v/>
      </c>
      <c r="O466" s="146"/>
      <c r="P466" s="146"/>
      <c r="Q466" s="146"/>
    </row>
    <row r="467" spans="1:18" x14ac:dyDescent="0.3">
      <c r="C467" s="28"/>
      <c r="D467" s="28"/>
      <c r="E467" s="28"/>
      <c r="F467" s="152"/>
      <c r="G467" s="28"/>
      <c r="H467" s="155"/>
      <c r="I467" s="157"/>
      <c r="J467" s="157"/>
      <c r="K467" s="159"/>
      <c r="L467" s="159"/>
      <c r="M467" s="161" t="str">
        <f t="shared" si="14"/>
        <v/>
      </c>
      <c r="N467" s="163" t="str">
        <f t="shared" si="15"/>
        <v/>
      </c>
      <c r="O467" s="146"/>
      <c r="P467" s="146"/>
      <c r="Q467" s="146"/>
    </row>
    <row r="468" spans="1:18" x14ac:dyDescent="0.3">
      <c r="C468" s="28"/>
      <c r="D468" s="28"/>
      <c r="E468" s="28"/>
      <c r="F468" s="152"/>
      <c r="G468" s="28"/>
      <c r="H468" s="155"/>
      <c r="I468" s="157"/>
      <c r="J468" s="157"/>
      <c r="K468" s="159"/>
      <c r="L468" s="159"/>
      <c r="M468" s="161" t="str">
        <f t="shared" si="14"/>
        <v/>
      </c>
      <c r="N468" s="163" t="str">
        <f t="shared" si="15"/>
        <v/>
      </c>
      <c r="O468" s="146"/>
      <c r="P468" s="146"/>
      <c r="Q468" s="146"/>
    </row>
    <row r="469" spans="1:18" x14ac:dyDescent="0.3">
      <c r="C469" s="28"/>
      <c r="D469" s="28"/>
      <c r="E469" s="28"/>
      <c r="F469" s="152"/>
      <c r="G469" s="28"/>
      <c r="H469" s="155"/>
      <c r="I469" s="157"/>
      <c r="J469" s="157"/>
      <c r="K469" s="159"/>
      <c r="L469" s="159"/>
      <c r="M469" s="161" t="str">
        <f t="shared" si="14"/>
        <v/>
      </c>
      <c r="N469" s="163" t="str">
        <f t="shared" si="15"/>
        <v/>
      </c>
      <c r="O469" s="146"/>
      <c r="P469" s="146"/>
      <c r="Q469" s="146"/>
    </row>
    <row r="470" spans="1:18" x14ac:dyDescent="0.3">
      <c r="C470" s="28"/>
      <c r="D470" s="28"/>
      <c r="E470" s="28"/>
      <c r="F470" s="152"/>
      <c r="G470" s="28"/>
      <c r="H470" s="155"/>
      <c r="I470" s="157"/>
      <c r="J470" s="157"/>
      <c r="K470" s="159"/>
      <c r="L470" s="159"/>
      <c r="M470" s="161" t="str">
        <f t="shared" si="14"/>
        <v/>
      </c>
      <c r="N470" s="163" t="str">
        <f t="shared" si="15"/>
        <v/>
      </c>
      <c r="O470" s="146"/>
      <c r="P470" s="146"/>
      <c r="Q470" s="146"/>
    </row>
    <row r="471" spans="1:18" s="6" customFormat="1" x14ac:dyDescent="0.3">
      <c r="A471" s="144"/>
      <c r="B471" s="28"/>
      <c r="C471" s="28"/>
      <c r="D471" s="28"/>
      <c r="E471" s="28"/>
      <c r="F471" s="152"/>
      <c r="G471" s="28"/>
      <c r="H471" s="155"/>
      <c r="I471" s="157"/>
      <c r="J471" s="157"/>
      <c r="K471" s="159"/>
      <c r="L471" s="159"/>
      <c r="M471" s="161" t="str">
        <f t="shared" si="14"/>
        <v/>
      </c>
      <c r="N471" s="163" t="str">
        <f t="shared" si="15"/>
        <v/>
      </c>
      <c r="O471" s="146"/>
      <c r="P471" s="146"/>
      <c r="Q471" s="146"/>
      <c r="R471" s="165"/>
    </row>
    <row r="472" spans="1:18" x14ac:dyDescent="0.3">
      <c r="C472" s="28"/>
      <c r="D472" s="28"/>
      <c r="E472" s="28"/>
      <c r="F472" s="152"/>
      <c r="G472" s="28"/>
      <c r="H472" s="155"/>
      <c r="I472" s="157"/>
      <c r="J472" s="157"/>
      <c r="K472" s="159"/>
      <c r="L472" s="159"/>
      <c r="M472" s="161" t="str">
        <f t="shared" si="14"/>
        <v/>
      </c>
      <c r="N472" s="163" t="str">
        <f t="shared" si="15"/>
        <v/>
      </c>
      <c r="O472" s="146"/>
      <c r="P472" s="146"/>
      <c r="Q472" s="146"/>
    </row>
    <row r="473" spans="1:18" x14ac:dyDescent="0.3">
      <c r="C473" s="28"/>
      <c r="D473" s="28"/>
      <c r="E473" s="28"/>
      <c r="F473" s="152"/>
      <c r="G473" s="28"/>
      <c r="H473" s="155"/>
      <c r="I473" s="157"/>
      <c r="J473" s="157"/>
      <c r="K473" s="159"/>
      <c r="L473" s="159"/>
      <c r="M473" s="161" t="str">
        <f t="shared" si="14"/>
        <v/>
      </c>
      <c r="N473" s="163" t="str">
        <f t="shared" si="15"/>
        <v/>
      </c>
      <c r="O473" s="146"/>
      <c r="P473" s="146"/>
      <c r="Q473" s="146"/>
    </row>
    <row r="474" spans="1:18" x14ac:dyDescent="0.3">
      <c r="C474" s="28"/>
      <c r="D474" s="28"/>
      <c r="E474" s="28"/>
      <c r="F474" s="152"/>
      <c r="G474" s="28"/>
      <c r="H474" s="155"/>
      <c r="I474" s="157"/>
      <c r="J474" s="157"/>
      <c r="K474" s="159"/>
      <c r="L474" s="159"/>
      <c r="M474" s="161" t="str">
        <f t="shared" si="14"/>
        <v/>
      </c>
      <c r="N474" s="163" t="str">
        <f t="shared" si="15"/>
        <v/>
      </c>
      <c r="O474" s="146"/>
      <c r="P474" s="146"/>
      <c r="Q474" s="146"/>
    </row>
    <row r="475" spans="1:18" x14ac:dyDescent="0.3">
      <c r="C475" s="28"/>
      <c r="D475" s="28"/>
      <c r="E475" s="28"/>
      <c r="F475" s="152"/>
      <c r="G475" s="28"/>
      <c r="H475" s="155"/>
      <c r="I475" s="157"/>
      <c r="J475" s="157"/>
      <c r="K475" s="159"/>
      <c r="L475" s="159"/>
      <c r="M475" s="161" t="str">
        <f t="shared" si="14"/>
        <v/>
      </c>
      <c r="N475" s="163" t="str">
        <f t="shared" si="15"/>
        <v/>
      </c>
      <c r="O475" s="146"/>
      <c r="P475" s="146"/>
      <c r="Q475" s="146"/>
    </row>
    <row r="476" spans="1:18" x14ac:dyDescent="0.3">
      <c r="C476" s="28"/>
      <c r="D476" s="28"/>
      <c r="E476" s="28"/>
      <c r="F476" s="152"/>
      <c r="G476" s="28"/>
      <c r="H476" s="155"/>
      <c r="I476" s="157"/>
      <c r="J476" s="157"/>
      <c r="K476" s="159"/>
      <c r="L476" s="159"/>
      <c r="M476" s="161" t="str">
        <f t="shared" si="14"/>
        <v/>
      </c>
      <c r="N476" s="163" t="str">
        <f t="shared" si="15"/>
        <v/>
      </c>
      <c r="O476" s="146"/>
      <c r="P476" s="146"/>
      <c r="Q476" s="146"/>
    </row>
    <row r="477" spans="1:18" x14ac:dyDescent="0.3">
      <c r="C477" s="28"/>
      <c r="D477" s="28"/>
      <c r="E477" s="28"/>
      <c r="F477" s="152"/>
      <c r="G477" s="28"/>
      <c r="H477" s="155"/>
      <c r="I477" s="157"/>
      <c r="J477" s="157"/>
      <c r="K477" s="159"/>
      <c r="L477" s="159"/>
      <c r="M477" s="161" t="str">
        <f t="shared" si="14"/>
        <v/>
      </c>
      <c r="N477" s="163" t="str">
        <f t="shared" si="15"/>
        <v/>
      </c>
      <c r="O477" s="146"/>
      <c r="P477" s="146"/>
      <c r="Q477" s="146"/>
    </row>
    <row r="478" spans="1:18" x14ac:dyDescent="0.3">
      <c r="C478" s="28"/>
      <c r="D478" s="28"/>
      <c r="E478" s="28"/>
      <c r="F478" s="152"/>
      <c r="G478" s="28"/>
      <c r="H478" s="155"/>
      <c r="I478" s="157"/>
      <c r="J478" s="157"/>
      <c r="K478" s="159"/>
      <c r="L478" s="159"/>
      <c r="M478" s="161" t="str">
        <f t="shared" si="14"/>
        <v/>
      </c>
      <c r="N478" s="163" t="str">
        <f t="shared" si="15"/>
        <v/>
      </c>
      <c r="O478" s="146"/>
      <c r="P478" s="146"/>
      <c r="Q478" s="146"/>
    </row>
    <row r="479" spans="1:18" x14ac:dyDescent="0.3">
      <c r="C479" s="28"/>
      <c r="D479" s="28"/>
      <c r="E479" s="28"/>
      <c r="F479" s="152"/>
      <c r="G479" s="28"/>
      <c r="H479" s="155"/>
      <c r="I479" s="157"/>
      <c r="J479" s="157"/>
      <c r="K479" s="159"/>
      <c r="L479" s="159"/>
      <c r="M479" s="161" t="str">
        <f t="shared" si="14"/>
        <v/>
      </c>
      <c r="N479" s="163" t="str">
        <f t="shared" si="15"/>
        <v/>
      </c>
      <c r="O479" s="146"/>
      <c r="P479" s="146"/>
      <c r="Q479" s="146"/>
    </row>
    <row r="480" spans="1:18" x14ac:dyDescent="0.3">
      <c r="C480" s="28"/>
      <c r="D480" s="28"/>
      <c r="E480" s="28"/>
      <c r="F480" s="152"/>
      <c r="G480" s="28"/>
      <c r="H480" s="155"/>
      <c r="I480" s="157"/>
      <c r="J480" s="157"/>
      <c r="K480" s="159"/>
      <c r="L480" s="159"/>
      <c r="M480" s="161" t="str">
        <f t="shared" si="14"/>
        <v/>
      </c>
      <c r="N480" s="163" t="str">
        <f t="shared" si="15"/>
        <v/>
      </c>
      <c r="O480" s="146"/>
      <c r="P480" s="146"/>
      <c r="Q480" s="146"/>
    </row>
    <row r="481" spans="3:17" x14ac:dyDescent="0.3">
      <c r="C481" s="28"/>
      <c r="D481" s="28"/>
      <c r="E481" s="28"/>
      <c r="F481" s="152"/>
      <c r="G481" s="28"/>
      <c r="H481" s="155"/>
      <c r="I481" s="157"/>
      <c r="J481" s="157"/>
      <c r="K481" s="159"/>
      <c r="L481" s="159"/>
      <c r="M481" s="161" t="str">
        <f t="shared" si="14"/>
        <v/>
      </c>
      <c r="N481" s="163" t="str">
        <f t="shared" si="15"/>
        <v/>
      </c>
      <c r="O481" s="146"/>
      <c r="P481" s="146"/>
      <c r="Q481" s="146"/>
    </row>
    <row r="482" spans="3:17" x14ac:dyDescent="0.3">
      <c r="C482" s="28"/>
      <c r="D482" s="28"/>
      <c r="E482" s="28"/>
      <c r="F482" s="152"/>
      <c r="G482" s="28"/>
      <c r="H482" s="155"/>
      <c r="I482" s="157"/>
      <c r="J482" s="157"/>
      <c r="K482" s="159"/>
      <c r="L482" s="159"/>
      <c r="M482" s="161" t="str">
        <f t="shared" si="14"/>
        <v/>
      </c>
      <c r="N482" s="163" t="str">
        <f t="shared" si="15"/>
        <v/>
      </c>
      <c r="O482" s="146"/>
      <c r="P482" s="146"/>
      <c r="Q482" s="146"/>
    </row>
    <row r="483" spans="3:17" x14ac:dyDescent="0.3">
      <c r="C483" s="28"/>
      <c r="D483" s="28"/>
      <c r="E483" s="28"/>
      <c r="F483" s="152"/>
      <c r="G483" s="28"/>
      <c r="H483" s="155"/>
      <c r="I483" s="157"/>
      <c r="J483" s="157"/>
      <c r="K483" s="159"/>
      <c r="L483" s="159"/>
      <c r="M483" s="161" t="str">
        <f t="shared" si="14"/>
        <v/>
      </c>
      <c r="N483" s="163" t="str">
        <f t="shared" si="15"/>
        <v/>
      </c>
      <c r="O483" s="146"/>
      <c r="P483" s="146"/>
      <c r="Q483" s="146"/>
    </row>
    <row r="484" spans="3:17" x14ac:dyDescent="0.3">
      <c r="C484" s="28"/>
      <c r="D484" s="28"/>
      <c r="E484" s="28"/>
      <c r="F484" s="152"/>
      <c r="G484" s="28"/>
      <c r="H484" s="155"/>
      <c r="I484" s="157"/>
      <c r="J484" s="157"/>
      <c r="K484" s="159"/>
      <c r="L484" s="159"/>
      <c r="M484" s="161" t="str">
        <f t="shared" si="14"/>
        <v/>
      </c>
      <c r="N484" s="163" t="str">
        <f t="shared" si="15"/>
        <v/>
      </c>
      <c r="O484" s="146"/>
      <c r="P484" s="146"/>
      <c r="Q484" s="146"/>
    </row>
    <row r="485" spans="3:17" x14ac:dyDescent="0.3">
      <c r="C485" s="28"/>
      <c r="D485" s="28"/>
      <c r="E485" s="28"/>
      <c r="F485" s="152"/>
      <c r="G485" s="28"/>
      <c r="H485" s="155"/>
      <c r="I485" s="157"/>
      <c r="J485" s="157"/>
      <c r="K485" s="159"/>
      <c r="L485" s="159"/>
      <c r="M485" s="161" t="str">
        <f t="shared" si="14"/>
        <v/>
      </c>
      <c r="N485" s="163" t="str">
        <f t="shared" si="15"/>
        <v/>
      </c>
      <c r="O485" s="146"/>
      <c r="P485" s="146"/>
      <c r="Q485" s="146"/>
    </row>
    <row r="486" spans="3:17" x14ac:dyDescent="0.3">
      <c r="C486" s="28"/>
      <c r="D486" s="28"/>
      <c r="E486" s="28"/>
      <c r="F486" s="152"/>
      <c r="G486" s="28"/>
      <c r="H486" s="155"/>
      <c r="I486" s="157"/>
      <c r="J486" s="157"/>
      <c r="K486" s="159"/>
      <c r="L486" s="159"/>
      <c r="M486" s="161" t="str">
        <f t="shared" si="14"/>
        <v/>
      </c>
      <c r="N486" s="163" t="str">
        <f t="shared" si="15"/>
        <v/>
      </c>
      <c r="O486" s="146"/>
      <c r="P486" s="146"/>
      <c r="Q486" s="146"/>
    </row>
    <row r="487" spans="3:17" x14ac:dyDescent="0.3">
      <c r="C487" s="28"/>
      <c r="D487" s="28"/>
      <c r="E487" s="28"/>
      <c r="F487" s="152"/>
      <c r="G487" s="28"/>
      <c r="H487" s="155"/>
      <c r="I487" s="157"/>
      <c r="J487" s="157"/>
      <c r="K487" s="159"/>
      <c r="L487" s="159"/>
      <c r="M487" s="161" t="str">
        <f t="shared" si="14"/>
        <v/>
      </c>
      <c r="N487" s="163" t="str">
        <f t="shared" si="15"/>
        <v/>
      </c>
      <c r="O487" s="146"/>
      <c r="P487" s="146"/>
      <c r="Q487" s="146"/>
    </row>
    <row r="488" spans="3:17" x14ac:dyDescent="0.3">
      <c r="C488" s="28"/>
      <c r="D488" s="28"/>
      <c r="E488" s="28"/>
      <c r="F488" s="152"/>
      <c r="G488" s="28"/>
      <c r="H488" s="155"/>
      <c r="I488" s="157"/>
      <c r="J488" s="157"/>
      <c r="K488" s="159"/>
      <c r="L488" s="159"/>
      <c r="M488" s="161" t="str">
        <f t="shared" si="14"/>
        <v/>
      </c>
      <c r="N488" s="163" t="str">
        <f t="shared" si="15"/>
        <v/>
      </c>
      <c r="O488" s="146"/>
      <c r="P488" s="146"/>
      <c r="Q488" s="146"/>
    </row>
    <row r="489" spans="3:17" x14ac:dyDescent="0.3">
      <c r="C489" s="28"/>
      <c r="D489" s="28"/>
      <c r="E489" s="28"/>
      <c r="F489" s="152"/>
      <c r="G489" s="28"/>
      <c r="H489" s="155"/>
      <c r="I489" s="157"/>
      <c r="J489" s="157"/>
      <c r="K489" s="159"/>
      <c r="L489" s="159"/>
      <c r="M489" s="161" t="str">
        <f t="shared" si="14"/>
        <v/>
      </c>
      <c r="N489" s="163" t="str">
        <f t="shared" si="15"/>
        <v/>
      </c>
      <c r="O489" s="146"/>
      <c r="P489" s="146"/>
      <c r="Q489" s="146"/>
    </row>
    <row r="490" spans="3:17" x14ac:dyDescent="0.3">
      <c r="C490" s="28"/>
      <c r="D490" s="28"/>
      <c r="E490" s="28"/>
      <c r="F490" s="152"/>
      <c r="G490" s="28"/>
      <c r="H490" s="155"/>
      <c r="I490" s="157"/>
      <c r="J490" s="157"/>
      <c r="K490" s="159"/>
      <c r="L490" s="159"/>
      <c r="M490" s="161" t="str">
        <f t="shared" si="14"/>
        <v/>
      </c>
      <c r="N490" s="163" t="str">
        <f t="shared" si="15"/>
        <v/>
      </c>
      <c r="O490" s="146"/>
      <c r="P490" s="146"/>
      <c r="Q490" s="146"/>
    </row>
    <row r="491" spans="3:17" x14ac:dyDescent="0.3">
      <c r="C491" s="28"/>
      <c r="D491" s="28"/>
      <c r="E491" s="28"/>
      <c r="F491" s="152"/>
      <c r="G491" s="28"/>
      <c r="H491" s="155"/>
      <c r="I491" s="157"/>
      <c r="J491" s="157"/>
      <c r="K491" s="159"/>
      <c r="L491" s="159"/>
      <c r="M491" s="161" t="str">
        <f t="shared" si="14"/>
        <v/>
      </c>
      <c r="N491" s="163" t="str">
        <f t="shared" si="15"/>
        <v/>
      </c>
      <c r="O491" s="146"/>
      <c r="P491" s="146"/>
      <c r="Q491" s="146"/>
    </row>
    <row r="492" spans="3:17" x14ac:dyDescent="0.3">
      <c r="C492" s="28"/>
      <c r="D492" s="28"/>
      <c r="E492" s="28"/>
      <c r="F492" s="152"/>
      <c r="G492" s="28"/>
      <c r="H492" s="155"/>
      <c r="I492" s="157"/>
      <c r="J492" s="157"/>
      <c r="K492" s="159"/>
      <c r="L492" s="159"/>
      <c r="M492" s="161" t="str">
        <f t="shared" si="14"/>
        <v/>
      </c>
      <c r="N492" s="163" t="str">
        <f t="shared" si="15"/>
        <v/>
      </c>
      <c r="O492" s="146"/>
      <c r="P492" s="146"/>
      <c r="Q492" s="146"/>
    </row>
    <row r="493" spans="3:17" x14ac:dyDescent="0.3">
      <c r="C493" s="28"/>
      <c r="D493" s="28"/>
      <c r="E493" s="28"/>
      <c r="F493" s="152"/>
      <c r="G493" s="28"/>
      <c r="H493" s="155"/>
      <c r="I493" s="157"/>
      <c r="J493" s="157"/>
      <c r="K493" s="159"/>
      <c r="L493" s="159"/>
      <c r="M493" s="161" t="str">
        <f t="shared" si="14"/>
        <v/>
      </c>
      <c r="N493" s="163" t="str">
        <f t="shared" si="15"/>
        <v/>
      </c>
      <c r="O493" s="146"/>
      <c r="P493" s="146"/>
      <c r="Q493" s="146"/>
    </row>
    <row r="494" spans="3:17" x14ac:dyDescent="0.3">
      <c r="C494" s="28"/>
      <c r="D494" s="28"/>
      <c r="E494" s="28"/>
      <c r="F494" s="152"/>
      <c r="G494" s="28"/>
      <c r="H494" s="155"/>
      <c r="I494" s="157"/>
      <c r="J494" s="157"/>
      <c r="K494" s="159"/>
      <c r="L494" s="159"/>
      <c r="M494" s="161" t="str">
        <f t="shared" si="14"/>
        <v/>
      </c>
      <c r="N494" s="163" t="str">
        <f t="shared" si="15"/>
        <v/>
      </c>
      <c r="O494" s="146"/>
      <c r="P494" s="146"/>
      <c r="Q494" s="146"/>
    </row>
    <row r="495" spans="3:17" x14ac:dyDescent="0.3">
      <c r="C495" s="28"/>
      <c r="D495" s="28"/>
      <c r="E495" s="28"/>
      <c r="F495" s="152"/>
      <c r="G495" s="28"/>
      <c r="H495" s="155"/>
      <c r="I495" s="157"/>
      <c r="J495" s="157"/>
      <c r="K495" s="159"/>
      <c r="L495" s="159"/>
      <c r="M495" s="161" t="str">
        <f t="shared" si="14"/>
        <v/>
      </c>
      <c r="N495" s="163" t="str">
        <f t="shared" si="15"/>
        <v/>
      </c>
      <c r="O495" s="146"/>
      <c r="P495" s="146"/>
      <c r="Q495" s="146"/>
    </row>
    <row r="496" spans="3:17" x14ac:dyDescent="0.3">
      <c r="C496" s="28"/>
      <c r="D496" s="28"/>
      <c r="E496" s="28"/>
      <c r="F496" s="152"/>
      <c r="G496" s="28"/>
      <c r="H496" s="155"/>
      <c r="I496" s="157"/>
      <c r="J496" s="157"/>
      <c r="K496" s="159"/>
      <c r="L496" s="159"/>
      <c r="M496" s="161" t="str">
        <f t="shared" si="14"/>
        <v/>
      </c>
      <c r="N496" s="163" t="str">
        <f t="shared" si="15"/>
        <v/>
      </c>
      <c r="O496" s="146"/>
      <c r="P496" s="146"/>
      <c r="Q496" s="146"/>
    </row>
    <row r="497" spans="3:17" x14ac:dyDescent="0.3">
      <c r="C497" s="28"/>
      <c r="D497" s="28"/>
      <c r="E497" s="28"/>
      <c r="F497" s="152"/>
      <c r="G497" s="28"/>
      <c r="H497" s="155"/>
      <c r="I497" s="157"/>
      <c r="J497" s="157"/>
      <c r="K497" s="159"/>
      <c r="L497" s="159"/>
      <c r="M497" s="161" t="str">
        <f t="shared" si="14"/>
        <v/>
      </c>
      <c r="N497" s="163" t="str">
        <f t="shared" si="15"/>
        <v/>
      </c>
      <c r="O497" s="146"/>
      <c r="P497" s="146"/>
      <c r="Q497" s="146"/>
    </row>
    <row r="498" spans="3:17" x14ac:dyDescent="0.3">
      <c r="C498" s="28"/>
      <c r="D498" s="28"/>
      <c r="E498" s="28"/>
      <c r="F498" s="152"/>
      <c r="G498" s="28"/>
      <c r="H498" s="155"/>
      <c r="I498" s="157"/>
      <c r="J498" s="157"/>
      <c r="K498" s="159"/>
      <c r="L498" s="159"/>
      <c r="M498" s="161" t="str">
        <f t="shared" si="14"/>
        <v/>
      </c>
      <c r="N498" s="163" t="str">
        <f t="shared" si="15"/>
        <v/>
      </c>
      <c r="O498" s="146"/>
      <c r="P498" s="146"/>
      <c r="Q498" s="146"/>
    </row>
    <row r="499" spans="3:17" x14ac:dyDescent="0.3">
      <c r="C499" s="28"/>
      <c r="D499" s="28"/>
      <c r="E499" s="28"/>
      <c r="F499" s="152"/>
      <c r="G499" s="28"/>
      <c r="H499" s="155"/>
      <c r="I499" s="157"/>
      <c r="J499" s="157"/>
      <c r="K499" s="159"/>
      <c r="L499" s="159"/>
      <c r="M499" s="161" t="str">
        <f t="shared" si="14"/>
        <v/>
      </c>
      <c r="N499" s="163" t="str">
        <f t="shared" si="15"/>
        <v/>
      </c>
      <c r="O499" s="146"/>
      <c r="P499" s="146"/>
      <c r="Q499" s="146"/>
    </row>
    <row r="500" spans="3:17" x14ac:dyDescent="0.3">
      <c r="C500" s="28"/>
      <c r="D500" s="28"/>
      <c r="E500" s="28"/>
      <c r="F500" s="152"/>
      <c r="G500" s="28"/>
      <c r="H500" s="155"/>
      <c r="I500" s="157"/>
      <c r="J500" s="157"/>
      <c r="K500" s="159"/>
      <c r="L500" s="159"/>
      <c r="M500" s="161" t="str">
        <f t="shared" si="14"/>
        <v/>
      </c>
      <c r="N500" s="163" t="str">
        <f t="shared" si="15"/>
        <v/>
      </c>
      <c r="O500" s="146"/>
      <c r="P500" s="146"/>
      <c r="Q500" s="146"/>
    </row>
  </sheetData>
  <sheetProtection algorithmName="SHA-512" hashValue="Qx5kSw8H2aZ+B1jQUuP5+LioZMxUO/8SUD7rMyszcJOCBz8OaDk8jVFH68Yq6MWUTWxMbK6hI7kYy3qZevYSoQ==" saltValue="rQ/sxV1mJcjpKQYeeY1T8Q==" spinCount="100000" sheet="1" formatCells="0" formatColumns="0" formatRows="0" insertRows="0" deleteRows="0" sort="0" autoFilter="0" pivotTables="0"/>
  <autoFilter ref="A1:U1" xr:uid="{2153DA28-E5FC-49E1-B9E9-C01CBCE13D79}"/>
  <dataValidations count="2">
    <dataValidation type="list" allowBlank="1" showInputMessage="1" showErrorMessage="1" sqref="O1:P1 G1:I1 A1:C1" xr:uid="{43D0F1D9-6AF2-47B3-9319-1FA1C4AEEFA9}">
      <formula1>#REF!</formula1>
    </dataValidation>
    <dataValidation type="list" allowBlank="1" showInputMessage="1" showErrorMessage="1" sqref="Q2:Q500" xr:uid="{F23E0F78-D5F9-46E2-8B08-3FC9B7695F24}">
      <formula1>"Yes, No"</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9">
        <x14:dataValidation type="list" allowBlank="1" showInputMessage="1" showErrorMessage="1" xr:uid="{6ABA3A47-CEF5-4EA3-8BFA-0CC96BF11FE6}">
          <x14:formula1>
            <xm:f>Instructions!$C$14:$C$17</xm:f>
          </x14:formula1>
          <xm:sqref>A2:A500</xm:sqref>
        </x14:dataValidation>
        <x14:dataValidation type="list" allowBlank="1" showInputMessage="1" showErrorMessage="1" xr:uid="{0A0141A8-01E2-433E-B7D8-2F7EDD068191}">
          <x14:formula1>
            <xm:f>Instructions!$C$18:$C$27</xm:f>
          </x14:formula1>
          <xm:sqref>B2:B500</xm:sqref>
        </x14:dataValidation>
        <x14:dataValidation type="list" allowBlank="1" showInputMessage="1" showErrorMessage="1" xr:uid="{36375230-2477-45A7-B9D0-D8A91D402DB7}">
          <x14:formula1>
            <xm:f>Instructions!$C$28:$C$84</xm:f>
          </x14:formula1>
          <xm:sqref>C2:C500</xm:sqref>
        </x14:dataValidation>
        <x14:dataValidation type="list" allowBlank="1" showInputMessage="1" showErrorMessage="1" xr:uid="{55C7F752-8EC4-4708-BCC8-E66A0C9EBFB6}">
          <x14:formula1>
            <xm:f>Instructions!$C$89:$C$90</xm:f>
          </x14:formula1>
          <xm:sqref>G2:G500</xm:sqref>
        </x14:dataValidation>
        <x14:dataValidation type="list" allowBlank="1" showInputMessage="1" showErrorMessage="1" xr:uid="{BFECE536-FC67-4D21-9B10-DA1011820EF9}">
          <x14:formula1>
            <xm:f>Instructions!$C$92:$C$93</xm:f>
          </x14:formula1>
          <xm:sqref>H2:H500</xm:sqref>
        </x14:dataValidation>
        <x14:dataValidation type="list" allowBlank="1" showInputMessage="1" showErrorMessage="1" xr:uid="{FB0D640D-D239-4B53-9CFE-91D6C3C5B6F8}">
          <x14:formula1>
            <xm:f>Instructions!$C$94:$C$95</xm:f>
          </x14:formula1>
          <xm:sqref>I2:I500</xm:sqref>
        </x14:dataValidation>
        <x14:dataValidation type="list" allowBlank="1" showInputMessage="1" showErrorMessage="1" xr:uid="{ED2CC0D3-D4BA-46C4-8AB1-22C99120CFF4}">
          <x14:formula1>
            <xm:f>Instructions!$C$103:$C$105</xm:f>
          </x14:formula1>
          <xm:sqref>O2:O500</xm:sqref>
        </x14:dataValidation>
        <x14:dataValidation type="list" allowBlank="1" showInputMessage="1" showErrorMessage="1" xr:uid="{BC46243E-0FAF-48D3-B01F-E2E1CEC659F8}">
          <x14:formula1>
            <xm:f>Instructions!$C$106:$C$114</xm:f>
          </x14:formula1>
          <xm:sqref>P2:P500</xm:sqref>
        </x14:dataValidation>
        <x14:dataValidation type="list" allowBlank="1" showInputMessage="1" showErrorMessage="1" xr:uid="{60892D5A-C564-473E-9F49-4CDD2DE75FDD}">
          <x14:formula1>
            <xm:f>'Service Description'!$A$2:$A$111</xm:f>
          </x14:formula1>
          <xm:sqref>J2:J500</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AE361E-94D1-44D0-AE00-AC131F0C56CA}">
  <sheetPr codeName="Sheet6"/>
  <dimension ref="A1:U504"/>
  <sheetViews>
    <sheetView workbookViewId="0">
      <pane ySplit="1" topLeftCell="A484" activePane="bottomLeft" state="frozen"/>
      <selection activeCell="C20" sqref="C20"/>
      <selection pane="bottomLeft" activeCell="G496" sqref="G496"/>
    </sheetView>
  </sheetViews>
  <sheetFormatPr defaultColWidth="8.6640625" defaultRowHeight="14.4" x14ac:dyDescent="0.3"/>
  <cols>
    <col min="1" max="1" width="16.109375" style="144" customWidth="1"/>
    <col min="2" max="2" width="14.5546875" style="28" bestFit="1" customWidth="1"/>
    <col min="3" max="3" width="25.5546875" style="29" customWidth="1"/>
    <col min="4" max="6" width="20.6640625" style="29" customWidth="1"/>
    <col min="7" max="7" width="24.33203125" style="140" customWidth="1"/>
    <col min="8" max="8" width="19.33203125" style="156" customWidth="1"/>
    <col min="9" max="9" width="17.5546875" style="167" customWidth="1"/>
    <col min="10" max="10" width="42" style="158" customWidth="1"/>
    <col min="11" max="11" width="26.109375" style="160" customWidth="1"/>
    <col min="12" max="12" width="21.21875" style="160" customWidth="1"/>
    <col min="13" max="13" width="18.5546875" style="162" customWidth="1"/>
    <col min="14" max="14" width="16" style="162" customWidth="1"/>
    <col min="15" max="15" width="22.109375" style="28" customWidth="1"/>
    <col min="16" max="17" width="19.6640625" style="28" customWidth="1"/>
    <col min="18" max="19" width="50.109375" style="28" customWidth="1"/>
    <col min="20" max="20" width="28.33203125" style="28" customWidth="1"/>
    <col min="21" max="21" width="30.6640625" style="28" customWidth="1"/>
    <col min="22" max="16384" width="8.6640625" style="5"/>
  </cols>
  <sheetData>
    <row r="1" spans="1:21" ht="47.4" customHeight="1" x14ac:dyDescent="0.3">
      <c r="A1" s="149" t="s">
        <v>98</v>
      </c>
      <c r="B1" s="7" t="s">
        <v>8</v>
      </c>
      <c r="C1" s="150" t="s">
        <v>97</v>
      </c>
      <c r="D1" s="8" t="s">
        <v>99</v>
      </c>
      <c r="E1" s="8" t="s">
        <v>100</v>
      </c>
      <c r="F1" s="8" t="s">
        <v>101</v>
      </c>
      <c r="G1" s="166" t="s">
        <v>102</v>
      </c>
      <c r="H1" s="145" t="s">
        <v>104</v>
      </c>
      <c r="I1" s="9" t="s">
        <v>105</v>
      </c>
      <c r="J1" s="145" t="s">
        <v>90</v>
      </c>
      <c r="K1" s="10" t="s">
        <v>93</v>
      </c>
      <c r="L1" s="10" t="s">
        <v>109</v>
      </c>
      <c r="M1" s="10" t="s">
        <v>106</v>
      </c>
      <c r="N1" s="153" t="s">
        <v>108</v>
      </c>
      <c r="O1" s="145" t="s">
        <v>107</v>
      </c>
      <c r="P1" s="145" t="s">
        <v>129</v>
      </c>
      <c r="Q1" s="7" t="s">
        <v>243</v>
      </c>
      <c r="R1" s="30" t="s">
        <v>300</v>
      </c>
      <c r="S1" s="30" t="s">
        <v>299</v>
      </c>
      <c r="T1" s="141" t="s">
        <v>303</v>
      </c>
      <c r="U1" s="141" t="s">
        <v>304</v>
      </c>
    </row>
    <row r="2" spans="1:21" s="6" customFormat="1" x14ac:dyDescent="0.3">
      <c r="A2" s="165"/>
      <c r="B2" s="29"/>
      <c r="C2" s="29"/>
      <c r="D2" s="29"/>
      <c r="E2" s="29"/>
      <c r="F2" s="29"/>
      <c r="G2" s="140"/>
      <c r="H2" s="29"/>
      <c r="I2" s="165"/>
      <c r="J2" s="29"/>
      <c r="K2" s="175"/>
      <c r="L2" s="175" t="str">
        <f>IF(OR(J2="",K2=""),"",K2-J2)</f>
        <v/>
      </c>
      <c r="M2" s="29" t="str">
        <f>IF(OR(J2="",K2=""),"",IF(AND(G2="STANDARD",H2="NO",L2&lt;31),"YES",IF(AND(G2="STANDARD",H2="YES",L2&lt;45),"YES",IF(AND(G2="EXPEDITED",H2="NO",L2&lt;=3),"YES",IF(AND(G2="EXPEDITED",H2="YES",L2&lt;18),"YES","NO")))))</f>
        <v/>
      </c>
      <c r="N2" s="29" t="str">
        <f>IF(OR(K2="",L2=""),"",IF(AND(H2="STANDARD",I2="NO",M2&lt;31),"YES",IF(AND(H2="STANDARD",I2="YES",M2&lt;45),"YES",IF(AND(H2="EXPEDITED",I2="NO",M2&lt;=3),"YES",IF(AND(H2="EXPEDITED",I2="YES",M2&lt;18),"YES","NO")))))</f>
        <v/>
      </c>
      <c r="O2" s="29"/>
      <c r="P2" s="29"/>
      <c r="Q2" s="29"/>
      <c r="R2" s="29"/>
      <c r="S2" s="29"/>
      <c r="T2" s="29"/>
      <c r="U2" s="29"/>
    </row>
    <row r="3" spans="1:21" s="6" customFormat="1" x14ac:dyDescent="0.3">
      <c r="A3" s="165"/>
      <c r="B3" s="29"/>
      <c r="C3" s="29"/>
      <c r="D3" s="29"/>
      <c r="E3" s="29"/>
      <c r="F3" s="29"/>
      <c r="G3" s="140"/>
      <c r="H3" s="29"/>
      <c r="I3" s="165"/>
      <c r="J3" s="29"/>
      <c r="K3" s="175"/>
      <c r="L3" s="175" t="str">
        <f t="shared" ref="L3:L66" si="0">IF(OR(J3="",K3=""),"",K3-J3)</f>
        <v/>
      </c>
      <c r="M3" s="29" t="str">
        <f t="shared" ref="M3:N3" si="1">IF(OR(J3="",K3=""),"",IF(AND(G3="STANDARD",H3="NO",L3&lt;31),"YES",IF(AND(G3="STANDARD",H3="YES",L3&lt;45),"YES",IF(AND(G3="EXPEDITED",H3="NO",L3&lt;=3),"YES",IF(AND(G3="EXPEDITED",H3="YES",L3&lt;18),"YES","NO")))))</f>
        <v/>
      </c>
      <c r="N3" s="29" t="str">
        <f t="shared" si="1"/>
        <v/>
      </c>
      <c r="O3" s="29"/>
      <c r="P3" s="29"/>
      <c r="Q3" s="29"/>
      <c r="R3" s="29"/>
      <c r="S3" s="29"/>
      <c r="T3" s="29"/>
      <c r="U3" s="29"/>
    </row>
    <row r="4" spans="1:21" s="6" customFormat="1" x14ac:dyDescent="0.3">
      <c r="A4" s="165"/>
      <c r="B4" s="29"/>
      <c r="C4" s="29"/>
      <c r="D4" s="29"/>
      <c r="E4" s="29"/>
      <c r="F4" s="29"/>
      <c r="G4" s="140"/>
      <c r="H4" s="29"/>
      <c r="I4" s="165"/>
      <c r="J4" s="29"/>
      <c r="K4" s="175"/>
      <c r="L4" s="175" t="str">
        <f t="shared" si="0"/>
        <v/>
      </c>
      <c r="M4" s="29" t="str">
        <f t="shared" ref="M4:N4" si="2">IF(OR(J4="",K4=""),"",IF(AND(G4="STANDARD",H4="NO",L4&lt;31),"YES",IF(AND(G4="STANDARD",H4="YES",L4&lt;45),"YES",IF(AND(G4="EXPEDITED",H4="NO",L4&lt;=3),"YES",IF(AND(G4="EXPEDITED",H4="YES",L4&lt;18),"YES","NO")))))</f>
        <v/>
      </c>
      <c r="N4" s="29" t="str">
        <f t="shared" si="2"/>
        <v/>
      </c>
      <c r="O4" s="29"/>
      <c r="P4" s="29"/>
      <c r="Q4" s="29"/>
      <c r="R4" s="29"/>
      <c r="S4" s="29"/>
      <c r="T4" s="29"/>
      <c r="U4" s="29"/>
    </row>
    <row r="5" spans="1:21" s="6" customFormat="1" x14ac:dyDescent="0.3">
      <c r="A5" s="165"/>
      <c r="B5" s="29"/>
      <c r="C5" s="29"/>
      <c r="D5" s="29"/>
      <c r="E5" s="29"/>
      <c r="F5" s="29"/>
      <c r="G5" s="140"/>
      <c r="H5" s="29"/>
      <c r="I5" s="165"/>
      <c r="J5" s="29"/>
      <c r="K5" s="175"/>
      <c r="L5" s="175" t="str">
        <f t="shared" si="0"/>
        <v/>
      </c>
      <c r="M5" s="29" t="str">
        <f t="shared" ref="M5:N5" si="3">IF(OR(J5="",K5=""),"",IF(AND(G5="STANDARD",H5="NO",L5&lt;31),"YES",IF(AND(G5="STANDARD",H5="YES",L5&lt;45),"YES",IF(AND(G5="EXPEDITED",H5="NO",L5&lt;=3),"YES",IF(AND(G5="EXPEDITED",H5="YES",L5&lt;18),"YES","NO")))))</f>
        <v/>
      </c>
      <c r="N5" s="29" t="str">
        <f t="shared" si="3"/>
        <v/>
      </c>
      <c r="O5" s="29"/>
      <c r="P5" s="29"/>
      <c r="Q5" s="29"/>
      <c r="R5" s="29"/>
      <c r="S5" s="29"/>
      <c r="T5" s="29"/>
      <c r="U5" s="29"/>
    </row>
    <row r="6" spans="1:21" s="6" customFormat="1" x14ac:dyDescent="0.3">
      <c r="A6" s="165"/>
      <c r="B6" s="29"/>
      <c r="C6" s="29"/>
      <c r="D6" s="29"/>
      <c r="E6" s="29"/>
      <c r="F6" s="29"/>
      <c r="G6" s="140"/>
      <c r="H6" s="29"/>
      <c r="I6" s="165"/>
      <c r="J6" s="29"/>
      <c r="K6" s="175"/>
      <c r="L6" s="175" t="str">
        <f t="shared" si="0"/>
        <v/>
      </c>
      <c r="M6" s="29" t="str">
        <f t="shared" ref="M6:N6" si="4">IF(OR(J6="",K6=""),"",IF(AND(G6="STANDARD",H6="NO",L6&lt;31),"YES",IF(AND(G6="STANDARD",H6="YES",L6&lt;45),"YES",IF(AND(G6="EXPEDITED",H6="NO",L6&lt;=3),"YES",IF(AND(G6="EXPEDITED",H6="YES",L6&lt;18),"YES","NO")))))</f>
        <v/>
      </c>
      <c r="N6" s="29" t="str">
        <f t="shared" si="4"/>
        <v/>
      </c>
      <c r="O6" s="29"/>
      <c r="P6" s="29"/>
      <c r="Q6" s="29"/>
      <c r="R6" s="29"/>
      <c r="S6" s="29"/>
      <c r="T6" s="29"/>
      <c r="U6" s="29"/>
    </row>
    <row r="7" spans="1:21" s="6" customFormat="1" x14ac:dyDescent="0.3">
      <c r="A7" s="165"/>
      <c r="B7" s="29"/>
      <c r="C7" s="29"/>
      <c r="D7" s="29"/>
      <c r="E7" s="29"/>
      <c r="F7" s="29"/>
      <c r="G7" s="140"/>
      <c r="H7" s="29"/>
      <c r="I7" s="165"/>
      <c r="J7" s="29"/>
      <c r="K7" s="175"/>
      <c r="L7" s="175" t="str">
        <f t="shared" si="0"/>
        <v/>
      </c>
      <c r="M7" s="29" t="str">
        <f t="shared" ref="M7:N7" si="5">IF(OR(J7="",K7=""),"",IF(AND(G7="STANDARD",H7="NO",L7&lt;31),"YES",IF(AND(G7="STANDARD",H7="YES",L7&lt;45),"YES",IF(AND(G7="EXPEDITED",H7="NO",L7&lt;=3),"YES",IF(AND(G7="EXPEDITED",H7="YES",L7&lt;18),"YES","NO")))))</f>
        <v/>
      </c>
      <c r="N7" s="29" t="str">
        <f t="shared" si="5"/>
        <v/>
      </c>
      <c r="O7" s="29"/>
      <c r="P7" s="29"/>
      <c r="Q7" s="29"/>
      <c r="R7" s="29"/>
      <c r="S7" s="29"/>
      <c r="T7" s="29"/>
      <c r="U7" s="29"/>
    </row>
    <row r="8" spans="1:21" s="6" customFormat="1" x14ac:dyDescent="0.3">
      <c r="A8" s="165"/>
      <c r="B8" s="29"/>
      <c r="C8" s="29"/>
      <c r="D8" s="29"/>
      <c r="E8" s="29"/>
      <c r="F8" s="29"/>
      <c r="G8" s="140"/>
      <c r="H8" s="29"/>
      <c r="I8" s="165"/>
      <c r="J8" s="29"/>
      <c r="K8" s="175"/>
      <c r="L8" s="175" t="str">
        <f t="shared" si="0"/>
        <v/>
      </c>
      <c r="M8" s="29" t="str">
        <f t="shared" ref="M8:N8" si="6">IF(OR(J8="",K8=""),"",IF(AND(G8="STANDARD",H8="NO",L8&lt;31),"YES",IF(AND(G8="STANDARD",H8="YES",L8&lt;45),"YES",IF(AND(G8="EXPEDITED",H8="NO",L8&lt;=3),"YES",IF(AND(G8="EXPEDITED",H8="YES",L8&lt;18),"YES","NO")))))</f>
        <v/>
      </c>
      <c r="N8" s="29" t="str">
        <f t="shared" si="6"/>
        <v/>
      </c>
      <c r="O8" s="29"/>
      <c r="P8" s="29"/>
      <c r="Q8" s="29"/>
      <c r="R8" s="29"/>
      <c r="S8" s="29"/>
      <c r="T8" s="29"/>
      <c r="U8" s="29"/>
    </row>
    <row r="9" spans="1:21" s="6" customFormat="1" x14ac:dyDescent="0.3">
      <c r="A9" s="165"/>
      <c r="B9" s="29"/>
      <c r="C9" s="29"/>
      <c r="D9" s="29"/>
      <c r="E9" s="29"/>
      <c r="F9" s="29"/>
      <c r="G9" s="140"/>
      <c r="H9" s="29"/>
      <c r="I9" s="165"/>
      <c r="J9" s="29"/>
      <c r="K9" s="175"/>
      <c r="L9" s="175" t="str">
        <f t="shared" si="0"/>
        <v/>
      </c>
      <c r="M9" s="29" t="str">
        <f t="shared" ref="M9:N9" si="7">IF(OR(J9="",K9=""),"",IF(AND(G9="STANDARD",H9="NO",L9&lt;31),"YES",IF(AND(G9="STANDARD",H9="YES",L9&lt;45),"YES",IF(AND(G9="EXPEDITED",H9="NO",L9&lt;=3),"YES",IF(AND(G9="EXPEDITED",H9="YES",L9&lt;18),"YES","NO")))))</f>
        <v/>
      </c>
      <c r="N9" s="29" t="str">
        <f t="shared" si="7"/>
        <v/>
      </c>
      <c r="O9" s="29"/>
      <c r="P9" s="29"/>
      <c r="Q9" s="29"/>
      <c r="R9" s="29"/>
      <c r="S9" s="29"/>
      <c r="T9" s="29"/>
      <c r="U9" s="29"/>
    </row>
    <row r="10" spans="1:21" s="6" customFormat="1" x14ac:dyDescent="0.3">
      <c r="A10" s="165"/>
      <c r="B10" s="29"/>
      <c r="C10" s="29"/>
      <c r="D10" s="29"/>
      <c r="E10" s="29"/>
      <c r="F10" s="29"/>
      <c r="G10" s="140"/>
      <c r="H10" s="29"/>
      <c r="I10" s="165"/>
      <c r="J10" s="29"/>
      <c r="K10" s="175"/>
      <c r="L10" s="175" t="str">
        <f t="shared" si="0"/>
        <v/>
      </c>
      <c r="M10" s="29" t="str">
        <f t="shared" ref="M10:N10" si="8">IF(OR(J10="",K10=""),"",IF(AND(G10="STANDARD",H10="NO",L10&lt;31),"YES",IF(AND(G10="STANDARD",H10="YES",L10&lt;45),"YES",IF(AND(G10="EXPEDITED",H10="NO",L10&lt;=3),"YES",IF(AND(G10="EXPEDITED",H10="YES",L10&lt;18),"YES","NO")))))</f>
        <v/>
      </c>
      <c r="N10" s="29" t="str">
        <f t="shared" si="8"/>
        <v/>
      </c>
      <c r="O10" s="29"/>
      <c r="P10" s="29"/>
      <c r="Q10" s="29"/>
      <c r="R10" s="29"/>
      <c r="S10" s="29"/>
      <c r="T10" s="29"/>
      <c r="U10" s="29"/>
    </row>
    <row r="11" spans="1:21" s="6" customFormat="1" x14ac:dyDescent="0.3">
      <c r="A11" s="165"/>
      <c r="B11" s="29"/>
      <c r="C11" s="29"/>
      <c r="D11" s="29"/>
      <c r="E11" s="29"/>
      <c r="F11" s="29"/>
      <c r="G11" s="140"/>
      <c r="H11" s="29"/>
      <c r="I11" s="165"/>
      <c r="J11" s="29"/>
      <c r="K11" s="175"/>
      <c r="L11" s="175" t="str">
        <f t="shared" si="0"/>
        <v/>
      </c>
      <c r="M11" s="29" t="str">
        <f t="shared" ref="M11:N11" si="9">IF(OR(J11="",K11=""),"",IF(AND(G11="STANDARD",H11="NO",L11&lt;31),"YES",IF(AND(G11="STANDARD",H11="YES",L11&lt;45),"YES",IF(AND(G11="EXPEDITED",H11="NO",L11&lt;=3),"YES",IF(AND(G11="EXPEDITED",H11="YES",L11&lt;18),"YES","NO")))))</f>
        <v/>
      </c>
      <c r="N11" s="29" t="str">
        <f t="shared" si="9"/>
        <v/>
      </c>
      <c r="O11" s="29"/>
      <c r="P11" s="29"/>
      <c r="Q11" s="29"/>
      <c r="R11" s="29"/>
      <c r="S11" s="29"/>
      <c r="T11" s="29"/>
      <c r="U11" s="29"/>
    </row>
    <row r="12" spans="1:21" s="6" customFormat="1" x14ac:dyDescent="0.3">
      <c r="A12" s="165"/>
      <c r="B12" s="29"/>
      <c r="C12" s="29"/>
      <c r="D12" s="29"/>
      <c r="E12" s="29"/>
      <c r="F12" s="29"/>
      <c r="G12" s="140"/>
      <c r="H12" s="29"/>
      <c r="I12" s="165"/>
      <c r="J12" s="29"/>
      <c r="K12" s="175"/>
      <c r="L12" s="175" t="str">
        <f t="shared" si="0"/>
        <v/>
      </c>
      <c r="M12" s="29" t="str">
        <f t="shared" ref="M12:N12" si="10">IF(OR(J12="",K12=""),"",IF(AND(G12="STANDARD",H12="NO",L12&lt;31),"YES",IF(AND(G12="STANDARD",H12="YES",L12&lt;45),"YES",IF(AND(G12="EXPEDITED",H12="NO",L12&lt;=3),"YES",IF(AND(G12="EXPEDITED",H12="YES",L12&lt;18),"YES","NO")))))</f>
        <v/>
      </c>
      <c r="N12" s="29" t="str">
        <f t="shared" si="10"/>
        <v/>
      </c>
      <c r="O12" s="29"/>
      <c r="P12" s="29"/>
      <c r="Q12" s="29"/>
      <c r="R12" s="29"/>
      <c r="S12" s="29"/>
      <c r="T12" s="29"/>
      <c r="U12" s="29"/>
    </row>
    <row r="13" spans="1:21" s="6" customFormat="1" x14ac:dyDescent="0.3">
      <c r="A13" s="165"/>
      <c r="B13" s="29"/>
      <c r="C13" s="29"/>
      <c r="D13" s="29"/>
      <c r="E13" s="29"/>
      <c r="F13" s="29"/>
      <c r="G13" s="140"/>
      <c r="H13" s="29"/>
      <c r="I13" s="165"/>
      <c r="J13" s="29"/>
      <c r="K13" s="175"/>
      <c r="L13" s="175" t="str">
        <f t="shared" si="0"/>
        <v/>
      </c>
      <c r="M13" s="29" t="str">
        <f t="shared" ref="M13:N13" si="11">IF(OR(J13="",K13=""),"",IF(AND(G13="STANDARD",H13="NO",L13&lt;31),"YES",IF(AND(G13="STANDARD",H13="YES",L13&lt;45),"YES",IF(AND(G13="EXPEDITED",H13="NO",L13&lt;=3),"YES",IF(AND(G13="EXPEDITED",H13="YES",L13&lt;18),"YES","NO")))))</f>
        <v/>
      </c>
      <c r="N13" s="29" t="str">
        <f t="shared" si="11"/>
        <v/>
      </c>
      <c r="O13" s="29"/>
      <c r="P13" s="29"/>
      <c r="Q13" s="29"/>
      <c r="R13" s="29"/>
      <c r="S13" s="29"/>
      <c r="T13" s="29"/>
      <c r="U13" s="29"/>
    </row>
    <row r="14" spans="1:21" s="6" customFormat="1" x14ac:dyDescent="0.3">
      <c r="A14" s="165"/>
      <c r="B14" s="29"/>
      <c r="C14" s="29"/>
      <c r="D14" s="29"/>
      <c r="E14" s="29"/>
      <c r="F14" s="29"/>
      <c r="G14" s="140"/>
      <c r="H14" s="29"/>
      <c r="I14" s="165"/>
      <c r="J14" s="29"/>
      <c r="K14" s="175"/>
      <c r="L14" s="175" t="str">
        <f t="shared" si="0"/>
        <v/>
      </c>
      <c r="M14" s="29" t="str">
        <f t="shared" ref="M14:N14" si="12">IF(OR(J14="",K14=""),"",IF(AND(G14="STANDARD",H14="NO",L14&lt;31),"YES",IF(AND(G14="STANDARD",H14="YES",L14&lt;45),"YES",IF(AND(G14="EXPEDITED",H14="NO",L14&lt;=3),"YES",IF(AND(G14="EXPEDITED",H14="YES",L14&lt;18),"YES","NO")))))</f>
        <v/>
      </c>
      <c r="N14" s="29" t="str">
        <f t="shared" si="12"/>
        <v/>
      </c>
      <c r="O14" s="29"/>
      <c r="P14" s="29"/>
      <c r="Q14" s="29"/>
      <c r="R14" s="29"/>
      <c r="S14" s="29"/>
      <c r="T14" s="29"/>
      <c r="U14" s="29"/>
    </row>
    <row r="15" spans="1:21" s="6" customFormat="1" x14ac:dyDescent="0.3">
      <c r="A15" s="165"/>
      <c r="B15" s="29"/>
      <c r="C15" s="29"/>
      <c r="D15" s="29"/>
      <c r="E15" s="29"/>
      <c r="F15" s="29"/>
      <c r="G15" s="140"/>
      <c r="H15" s="29"/>
      <c r="I15" s="165"/>
      <c r="J15" s="29"/>
      <c r="K15" s="175"/>
      <c r="L15" s="175" t="str">
        <f t="shared" si="0"/>
        <v/>
      </c>
      <c r="M15" s="29" t="str">
        <f t="shared" ref="M15:N15" si="13">IF(OR(J15="",K15=""),"",IF(AND(G15="STANDARD",H15="NO",L15&lt;31),"YES",IF(AND(G15="STANDARD",H15="YES",L15&lt;45),"YES",IF(AND(G15="EXPEDITED",H15="NO",L15&lt;=3),"YES",IF(AND(G15="EXPEDITED",H15="YES",L15&lt;18),"YES","NO")))))</f>
        <v/>
      </c>
      <c r="N15" s="29" t="str">
        <f t="shared" si="13"/>
        <v/>
      </c>
      <c r="O15" s="29"/>
      <c r="P15" s="29"/>
      <c r="Q15" s="29"/>
      <c r="R15" s="29"/>
      <c r="S15" s="29"/>
      <c r="T15" s="29"/>
      <c r="U15" s="29"/>
    </row>
    <row r="16" spans="1:21" s="6" customFormat="1" x14ac:dyDescent="0.3">
      <c r="A16" s="165"/>
      <c r="B16" s="29"/>
      <c r="C16" s="29"/>
      <c r="D16" s="29"/>
      <c r="E16" s="29"/>
      <c r="F16" s="29"/>
      <c r="G16" s="140"/>
      <c r="H16" s="29"/>
      <c r="I16" s="165"/>
      <c r="J16" s="29"/>
      <c r="K16" s="175"/>
      <c r="L16" s="175" t="str">
        <f t="shared" si="0"/>
        <v/>
      </c>
      <c r="M16" s="29" t="str">
        <f t="shared" ref="M16:N16" si="14">IF(OR(J16="",K16=""),"",IF(AND(G16="STANDARD",H16="NO",L16&lt;31),"YES",IF(AND(G16="STANDARD",H16="YES",L16&lt;45),"YES",IF(AND(G16="EXPEDITED",H16="NO",L16&lt;=3),"YES",IF(AND(G16="EXPEDITED",H16="YES",L16&lt;18),"YES","NO")))))</f>
        <v/>
      </c>
      <c r="N16" s="29" t="str">
        <f t="shared" si="14"/>
        <v/>
      </c>
      <c r="O16" s="29"/>
      <c r="P16" s="29"/>
      <c r="Q16" s="29"/>
      <c r="R16" s="29"/>
      <c r="S16" s="29"/>
      <c r="T16" s="29"/>
      <c r="U16" s="29"/>
    </row>
    <row r="17" spans="1:21" s="6" customFormat="1" x14ac:dyDescent="0.3">
      <c r="A17" s="165"/>
      <c r="B17" s="29"/>
      <c r="C17" s="29"/>
      <c r="D17" s="29"/>
      <c r="E17" s="29"/>
      <c r="F17" s="29"/>
      <c r="G17" s="140"/>
      <c r="H17" s="29"/>
      <c r="I17" s="165"/>
      <c r="J17" s="29"/>
      <c r="K17" s="175"/>
      <c r="L17" s="175" t="str">
        <f t="shared" si="0"/>
        <v/>
      </c>
      <c r="M17" s="29" t="str">
        <f t="shared" ref="M17:N17" si="15">IF(OR(J17="",K17=""),"",IF(AND(G17="STANDARD",H17="NO",L17&lt;31),"YES",IF(AND(G17="STANDARD",H17="YES",L17&lt;45),"YES",IF(AND(G17="EXPEDITED",H17="NO",L17&lt;=3),"YES",IF(AND(G17="EXPEDITED",H17="YES",L17&lt;18),"YES","NO")))))</f>
        <v/>
      </c>
      <c r="N17" s="29" t="str">
        <f t="shared" si="15"/>
        <v/>
      </c>
      <c r="O17" s="29"/>
      <c r="P17" s="29"/>
      <c r="Q17" s="29"/>
      <c r="R17" s="29"/>
      <c r="S17" s="29"/>
      <c r="T17" s="29"/>
      <c r="U17" s="29"/>
    </row>
    <row r="18" spans="1:21" x14ac:dyDescent="0.3">
      <c r="A18" s="165"/>
      <c r="B18" s="29"/>
      <c r="H18" s="29"/>
      <c r="I18" s="165"/>
      <c r="J18" s="29"/>
      <c r="K18" s="175"/>
      <c r="L18" s="175" t="str">
        <f t="shared" si="0"/>
        <v/>
      </c>
      <c r="M18" s="29" t="str">
        <f t="shared" ref="M18:N18" si="16">IF(OR(J18="",K18=""),"",IF(AND(G18="STANDARD",H18="NO",L18&lt;31),"YES",IF(AND(G18="STANDARD",H18="YES",L18&lt;45),"YES",IF(AND(G18="EXPEDITED",H18="NO",L18&lt;=3),"YES",IF(AND(G18="EXPEDITED",H18="YES",L18&lt;18),"YES","NO")))))</f>
        <v/>
      </c>
      <c r="N18" s="29" t="str">
        <f t="shared" si="16"/>
        <v/>
      </c>
      <c r="O18" s="29"/>
      <c r="P18" s="29"/>
      <c r="Q18" s="29"/>
    </row>
    <row r="19" spans="1:21" x14ac:dyDescent="0.3">
      <c r="A19" s="165"/>
      <c r="B19" s="29"/>
      <c r="H19" s="29"/>
      <c r="I19" s="165"/>
      <c r="J19" s="29"/>
      <c r="K19" s="175"/>
      <c r="L19" s="175" t="str">
        <f t="shared" si="0"/>
        <v/>
      </c>
      <c r="M19" s="29" t="str">
        <f t="shared" ref="M19:N19" si="17">IF(OR(J19="",K19=""),"",IF(AND(G19="STANDARD",H19="NO",L19&lt;31),"YES",IF(AND(G19="STANDARD",H19="YES",L19&lt;45),"YES",IF(AND(G19="EXPEDITED",H19="NO",L19&lt;=3),"YES",IF(AND(G19="EXPEDITED",H19="YES",L19&lt;18),"YES","NO")))))</f>
        <v/>
      </c>
      <c r="N19" s="29" t="str">
        <f t="shared" si="17"/>
        <v/>
      </c>
      <c r="O19" s="29"/>
      <c r="P19" s="29"/>
      <c r="Q19" s="29"/>
    </row>
    <row r="20" spans="1:21" x14ac:dyDescent="0.3">
      <c r="A20" s="165"/>
      <c r="B20" s="29"/>
      <c r="H20" s="29"/>
      <c r="I20" s="165"/>
      <c r="J20" s="29"/>
      <c r="K20" s="175"/>
      <c r="L20" s="175" t="str">
        <f t="shared" si="0"/>
        <v/>
      </c>
      <c r="M20" s="29" t="str">
        <f t="shared" ref="M20:N20" si="18">IF(OR(J20="",K20=""),"",IF(AND(G20="STANDARD",H20="NO",L20&lt;31),"YES",IF(AND(G20="STANDARD",H20="YES",L20&lt;45),"YES",IF(AND(G20="EXPEDITED",H20="NO",L20&lt;=3),"YES",IF(AND(G20="EXPEDITED",H20="YES",L20&lt;18),"YES","NO")))))</f>
        <v/>
      </c>
      <c r="N20" s="29" t="str">
        <f t="shared" si="18"/>
        <v/>
      </c>
      <c r="O20" s="29"/>
      <c r="P20" s="29"/>
      <c r="Q20" s="29"/>
    </row>
    <row r="21" spans="1:21" x14ac:dyDescent="0.3">
      <c r="A21" s="165"/>
      <c r="B21" s="29"/>
      <c r="H21" s="29"/>
      <c r="I21" s="165"/>
      <c r="J21" s="29"/>
      <c r="K21" s="175"/>
      <c r="L21" s="175" t="str">
        <f t="shared" si="0"/>
        <v/>
      </c>
      <c r="M21" s="29" t="str">
        <f t="shared" ref="M21:N21" si="19">IF(OR(J21="",K21=""),"",IF(AND(G21="STANDARD",H21="NO",L21&lt;31),"YES",IF(AND(G21="STANDARD",H21="YES",L21&lt;45),"YES",IF(AND(G21="EXPEDITED",H21="NO",L21&lt;=3),"YES",IF(AND(G21="EXPEDITED",H21="YES",L21&lt;18),"YES","NO")))))</f>
        <v/>
      </c>
      <c r="N21" s="29" t="str">
        <f t="shared" si="19"/>
        <v/>
      </c>
      <c r="O21" s="29"/>
      <c r="P21" s="29"/>
      <c r="Q21" s="29"/>
    </row>
    <row r="22" spans="1:21" x14ac:dyDescent="0.3">
      <c r="A22" s="165"/>
      <c r="B22" s="29"/>
      <c r="H22" s="29"/>
      <c r="I22" s="165"/>
      <c r="J22" s="29"/>
      <c r="K22" s="175"/>
      <c r="L22" s="175" t="str">
        <f t="shared" si="0"/>
        <v/>
      </c>
      <c r="M22" s="29" t="str">
        <f t="shared" ref="M22:N22" si="20">IF(OR(J22="",K22=""),"",IF(AND(G22="STANDARD",H22="NO",L22&lt;31),"YES",IF(AND(G22="STANDARD",H22="YES",L22&lt;45),"YES",IF(AND(G22="EXPEDITED",H22="NO",L22&lt;=3),"YES",IF(AND(G22="EXPEDITED",H22="YES",L22&lt;18),"YES","NO")))))</f>
        <v/>
      </c>
      <c r="N22" s="29" t="str">
        <f t="shared" si="20"/>
        <v/>
      </c>
      <c r="O22" s="29"/>
      <c r="P22" s="29"/>
      <c r="Q22" s="29"/>
    </row>
    <row r="23" spans="1:21" x14ac:dyDescent="0.3">
      <c r="A23" s="165"/>
      <c r="B23" s="29"/>
      <c r="H23" s="29"/>
      <c r="I23" s="165"/>
      <c r="J23" s="29"/>
      <c r="K23" s="175"/>
      <c r="L23" s="175" t="str">
        <f t="shared" si="0"/>
        <v/>
      </c>
      <c r="M23" s="29" t="str">
        <f t="shared" ref="M23:N23" si="21">IF(OR(J23="",K23=""),"",IF(AND(G23="STANDARD",H23="NO",L23&lt;31),"YES",IF(AND(G23="STANDARD",H23="YES",L23&lt;45),"YES",IF(AND(G23="EXPEDITED",H23="NO",L23&lt;=3),"YES",IF(AND(G23="EXPEDITED",H23="YES",L23&lt;18),"YES","NO")))))</f>
        <v/>
      </c>
      <c r="N23" s="29" t="str">
        <f t="shared" si="21"/>
        <v/>
      </c>
      <c r="O23" s="29"/>
      <c r="P23" s="29"/>
      <c r="Q23" s="29"/>
    </row>
    <row r="24" spans="1:21" x14ac:dyDescent="0.3">
      <c r="A24" s="165"/>
      <c r="B24" s="29"/>
      <c r="H24" s="29"/>
      <c r="I24" s="165"/>
      <c r="J24" s="29"/>
      <c r="K24" s="175"/>
      <c r="L24" s="175" t="str">
        <f t="shared" si="0"/>
        <v/>
      </c>
      <c r="M24" s="29" t="str">
        <f t="shared" ref="M24:N24" si="22">IF(OR(J24="",K24=""),"",IF(AND(G24="STANDARD",H24="NO",L24&lt;31),"YES",IF(AND(G24="STANDARD",H24="YES",L24&lt;45),"YES",IF(AND(G24="EXPEDITED",H24="NO",L24&lt;=3),"YES",IF(AND(G24="EXPEDITED",H24="YES",L24&lt;18),"YES","NO")))))</f>
        <v/>
      </c>
      <c r="N24" s="29" t="str">
        <f t="shared" si="22"/>
        <v/>
      </c>
      <c r="O24" s="29"/>
      <c r="P24" s="29"/>
      <c r="Q24" s="29"/>
    </row>
    <row r="25" spans="1:21" x14ac:dyDescent="0.3">
      <c r="A25" s="165"/>
      <c r="B25" s="29"/>
      <c r="H25" s="29"/>
      <c r="I25" s="165"/>
      <c r="J25" s="29"/>
      <c r="K25" s="175"/>
      <c r="L25" s="175" t="str">
        <f t="shared" si="0"/>
        <v/>
      </c>
      <c r="M25" s="29" t="str">
        <f t="shared" ref="M25:N25" si="23">IF(OR(J25="",K25=""),"",IF(AND(G25="STANDARD",H25="NO",L25&lt;31),"YES",IF(AND(G25="STANDARD",H25="YES",L25&lt;45),"YES",IF(AND(G25="EXPEDITED",H25="NO",L25&lt;=3),"YES",IF(AND(G25="EXPEDITED",H25="YES",L25&lt;18),"YES","NO")))))</f>
        <v/>
      </c>
      <c r="N25" s="29" t="str">
        <f t="shared" si="23"/>
        <v/>
      </c>
      <c r="O25" s="29"/>
      <c r="P25" s="29"/>
      <c r="Q25" s="29"/>
    </row>
    <row r="26" spans="1:21" x14ac:dyDescent="0.3">
      <c r="A26" s="165"/>
      <c r="B26" s="29"/>
      <c r="H26" s="29"/>
      <c r="I26" s="165"/>
      <c r="J26" s="29"/>
      <c r="K26" s="175"/>
      <c r="L26" s="175" t="str">
        <f t="shared" si="0"/>
        <v/>
      </c>
      <c r="M26" s="29" t="str">
        <f t="shared" ref="M26:N26" si="24">IF(OR(J26="",K26=""),"",IF(AND(G26="STANDARD",H26="NO",L26&lt;31),"YES",IF(AND(G26="STANDARD",H26="YES",L26&lt;45),"YES",IF(AND(G26="EXPEDITED",H26="NO",L26&lt;=3),"YES",IF(AND(G26="EXPEDITED",H26="YES",L26&lt;18),"YES","NO")))))</f>
        <v/>
      </c>
      <c r="N26" s="29" t="str">
        <f t="shared" si="24"/>
        <v/>
      </c>
      <c r="O26" s="29"/>
      <c r="P26" s="29"/>
      <c r="Q26" s="29"/>
    </row>
    <row r="27" spans="1:21" x14ac:dyDescent="0.3">
      <c r="A27" s="165"/>
      <c r="B27" s="29"/>
      <c r="H27" s="29"/>
      <c r="I27" s="165"/>
      <c r="J27" s="29"/>
      <c r="K27" s="175"/>
      <c r="L27" s="175" t="str">
        <f t="shared" si="0"/>
        <v/>
      </c>
      <c r="M27" s="29" t="str">
        <f t="shared" ref="M27:N27" si="25">IF(OR(J27="",K27=""),"",IF(AND(G27="STANDARD",H27="NO",L27&lt;31),"YES",IF(AND(G27="STANDARD",H27="YES",L27&lt;45),"YES",IF(AND(G27="EXPEDITED",H27="NO",L27&lt;=3),"YES",IF(AND(G27="EXPEDITED",H27="YES",L27&lt;18),"YES","NO")))))</f>
        <v/>
      </c>
      <c r="N27" s="29" t="str">
        <f t="shared" si="25"/>
        <v/>
      </c>
      <c r="O27" s="29"/>
      <c r="P27" s="29"/>
      <c r="Q27" s="29"/>
    </row>
    <row r="28" spans="1:21" x14ac:dyDescent="0.3">
      <c r="A28" s="165"/>
      <c r="B28" s="29"/>
      <c r="H28" s="29"/>
      <c r="I28" s="165"/>
      <c r="J28" s="29"/>
      <c r="K28" s="175"/>
      <c r="L28" s="175" t="str">
        <f t="shared" si="0"/>
        <v/>
      </c>
      <c r="M28" s="29" t="str">
        <f t="shared" ref="M28:N28" si="26">IF(OR(J28="",K28=""),"",IF(AND(G28="STANDARD",H28="NO",L28&lt;31),"YES",IF(AND(G28="STANDARD",H28="YES",L28&lt;45),"YES",IF(AND(G28="EXPEDITED",H28="NO",L28&lt;=3),"YES",IF(AND(G28="EXPEDITED",H28="YES",L28&lt;18),"YES","NO")))))</f>
        <v/>
      </c>
      <c r="N28" s="29" t="str">
        <f t="shared" si="26"/>
        <v/>
      </c>
      <c r="O28" s="29"/>
      <c r="P28" s="29"/>
      <c r="Q28" s="29"/>
    </row>
    <row r="29" spans="1:21" x14ac:dyDescent="0.3">
      <c r="A29" s="165"/>
      <c r="B29" s="29"/>
      <c r="H29" s="29"/>
      <c r="I29" s="165"/>
      <c r="J29" s="29"/>
      <c r="K29" s="175"/>
      <c r="L29" s="175" t="str">
        <f t="shared" si="0"/>
        <v/>
      </c>
      <c r="M29" s="29" t="str">
        <f t="shared" ref="M29:N29" si="27">IF(OR(J29="",K29=""),"",IF(AND(G29="STANDARD",H29="NO",L29&lt;31),"YES",IF(AND(G29="STANDARD",H29="YES",L29&lt;45),"YES",IF(AND(G29="EXPEDITED",H29="NO",L29&lt;=3),"YES",IF(AND(G29="EXPEDITED",H29="YES",L29&lt;18),"YES","NO")))))</f>
        <v/>
      </c>
      <c r="N29" s="29" t="str">
        <f t="shared" si="27"/>
        <v/>
      </c>
      <c r="O29" s="29"/>
      <c r="P29" s="29"/>
      <c r="Q29" s="29"/>
    </row>
    <row r="30" spans="1:21" x14ac:dyDescent="0.3">
      <c r="A30" s="165"/>
      <c r="B30" s="29"/>
      <c r="H30" s="29"/>
      <c r="I30" s="165"/>
      <c r="J30" s="29"/>
      <c r="K30" s="175"/>
      <c r="L30" s="175" t="str">
        <f t="shared" si="0"/>
        <v/>
      </c>
      <c r="M30" s="29" t="str">
        <f t="shared" ref="M30:N30" si="28">IF(OR(J30="",K30=""),"",IF(AND(G30="STANDARD",H30="NO",L30&lt;31),"YES",IF(AND(G30="STANDARD",H30="YES",L30&lt;45),"YES",IF(AND(G30="EXPEDITED",H30="NO",L30&lt;=3),"YES",IF(AND(G30="EXPEDITED",H30="YES",L30&lt;18),"YES","NO")))))</f>
        <v/>
      </c>
      <c r="N30" s="29" t="str">
        <f t="shared" si="28"/>
        <v/>
      </c>
      <c r="O30" s="29"/>
      <c r="P30" s="29"/>
      <c r="Q30" s="29"/>
    </row>
    <row r="31" spans="1:21" x14ac:dyDescent="0.3">
      <c r="A31" s="165"/>
      <c r="B31" s="29"/>
      <c r="H31" s="29"/>
      <c r="I31" s="165"/>
      <c r="J31" s="29"/>
      <c r="K31" s="175"/>
      <c r="L31" s="175" t="str">
        <f t="shared" si="0"/>
        <v/>
      </c>
      <c r="M31" s="29" t="str">
        <f t="shared" ref="M31:N31" si="29">IF(OR(J31="",K31=""),"",IF(AND(G31="STANDARD",H31="NO",L31&lt;31),"YES",IF(AND(G31="STANDARD",H31="YES",L31&lt;45),"YES",IF(AND(G31="EXPEDITED",H31="NO",L31&lt;=3),"YES",IF(AND(G31="EXPEDITED",H31="YES",L31&lt;18),"YES","NO")))))</f>
        <v/>
      </c>
      <c r="N31" s="29" t="str">
        <f t="shared" si="29"/>
        <v/>
      </c>
      <c r="O31" s="29"/>
      <c r="P31" s="29"/>
      <c r="Q31" s="29"/>
    </row>
    <row r="32" spans="1:21" x14ac:dyDescent="0.3">
      <c r="A32" s="165"/>
      <c r="B32" s="29"/>
      <c r="H32" s="29"/>
      <c r="I32" s="165"/>
      <c r="J32" s="29"/>
      <c r="K32" s="175"/>
      <c r="L32" s="175" t="str">
        <f t="shared" si="0"/>
        <v/>
      </c>
      <c r="M32" s="29" t="str">
        <f t="shared" ref="M32:N32" si="30">IF(OR(J32="",K32=""),"",IF(AND(G32="STANDARD",H32="NO",L32&lt;31),"YES",IF(AND(G32="STANDARD",H32="YES",L32&lt;45),"YES",IF(AND(G32="EXPEDITED",H32="NO",L32&lt;=3),"YES",IF(AND(G32="EXPEDITED",H32="YES",L32&lt;18),"YES","NO")))))</f>
        <v/>
      </c>
      <c r="N32" s="29" t="str">
        <f t="shared" si="30"/>
        <v/>
      </c>
      <c r="O32" s="29"/>
      <c r="P32" s="29"/>
      <c r="Q32" s="29"/>
    </row>
    <row r="33" spans="1:17" x14ac:dyDescent="0.3">
      <c r="A33" s="165"/>
      <c r="B33" s="29"/>
      <c r="H33" s="29"/>
      <c r="I33" s="165"/>
      <c r="J33" s="29"/>
      <c r="K33" s="175"/>
      <c r="L33" s="175" t="str">
        <f t="shared" si="0"/>
        <v/>
      </c>
      <c r="M33" s="29" t="str">
        <f t="shared" ref="M33:N33" si="31">IF(OR(J33="",K33=""),"",IF(AND(G33="STANDARD",H33="NO",L33&lt;31),"YES",IF(AND(G33="STANDARD",H33="YES",L33&lt;45),"YES",IF(AND(G33="EXPEDITED",H33="NO",L33&lt;=3),"YES",IF(AND(G33="EXPEDITED",H33="YES",L33&lt;18),"YES","NO")))))</f>
        <v/>
      </c>
      <c r="N33" s="29" t="str">
        <f t="shared" si="31"/>
        <v/>
      </c>
      <c r="O33" s="29"/>
      <c r="P33" s="29"/>
      <c r="Q33" s="29"/>
    </row>
    <row r="34" spans="1:17" x14ac:dyDescent="0.3">
      <c r="A34" s="165"/>
      <c r="B34" s="29"/>
      <c r="H34" s="29"/>
      <c r="I34" s="165"/>
      <c r="J34" s="29"/>
      <c r="K34" s="175"/>
      <c r="L34" s="175" t="str">
        <f t="shared" si="0"/>
        <v/>
      </c>
      <c r="M34" s="29" t="str">
        <f t="shared" ref="M34:N34" si="32">IF(OR(J34="",K34=""),"",IF(AND(G34="STANDARD",H34="NO",L34&lt;31),"YES",IF(AND(G34="STANDARD",H34="YES",L34&lt;45),"YES",IF(AND(G34="EXPEDITED",H34="NO",L34&lt;=3),"YES",IF(AND(G34="EXPEDITED",H34="YES",L34&lt;18),"YES","NO")))))</f>
        <v/>
      </c>
      <c r="N34" s="29" t="str">
        <f t="shared" si="32"/>
        <v/>
      </c>
      <c r="O34" s="29"/>
      <c r="P34" s="29"/>
      <c r="Q34" s="29"/>
    </row>
    <row r="35" spans="1:17" x14ac:dyDescent="0.3">
      <c r="A35" s="165"/>
      <c r="B35" s="29"/>
      <c r="H35" s="29"/>
      <c r="I35" s="165"/>
      <c r="J35" s="29"/>
      <c r="K35" s="175"/>
      <c r="L35" s="175" t="str">
        <f t="shared" si="0"/>
        <v/>
      </c>
      <c r="M35" s="29" t="str">
        <f t="shared" ref="M35:N35" si="33">IF(OR(J35="",K35=""),"",IF(AND(G35="STANDARD",H35="NO",L35&lt;31),"YES",IF(AND(G35="STANDARD",H35="YES",L35&lt;45),"YES",IF(AND(G35="EXPEDITED",H35="NO",L35&lt;=3),"YES",IF(AND(G35="EXPEDITED",H35="YES",L35&lt;18),"YES","NO")))))</f>
        <v/>
      </c>
      <c r="N35" s="29" t="str">
        <f t="shared" si="33"/>
        <v/>
      </c>
      <c r="O35" s="29"/>
      <c r="P35" s="29"/>
      <c r="Q35" s="29"/>
    </row>
    <row r="36" spans="1:17" x14ac:dyDescent="0.3">
      <c r="A36" s="165"/>
      <c r="B36" s="29"/>
      <c r="H36" s="29"/>
      <c r="I36" s="165"/>
      <c r="J36" s="29"/>
      <c r="K36" s="175"/>
      <c r="L36" s="175" t="str">
        <f t="shared" si="0"/>
        <v/>
      </c>
      <c r="M36" s="29" t="str">
        <f t="shared" ref="M36:N36" si="34">IF(OR(J36="",K36=""),"",IF(AND(G36="STANDARD",H36="NO",L36&lt;31),"YES",IF(AND(G36="STANDARD",H36="YES",L36&lt;45),"YES",IF(AND(G36="EXPEDITED",H36="NO",L36&lt;=3),"YES",IF(AND(G36="EXPEDITED",H36="YES",L36&lt;18),"YES","NO")))))</f>
        <v/>
      </c>
      <c r="N36" s="29" t="str">
        <f t="shared" si="34"/>
        <v/>
      </c>
      <c r="O36" s="29"/>
      <c r="P36" s="29"/>
      <c r="Q36" s="29"/>
    </row>
    <row r="37" spans="1:17" x14ac:dyDescent="0.3">
      <c r="A37" s="165"/>
      <c r="B37" s="29"/>
      <c r="H37" s="29"/>
      <c r="I37" s="165"/>
      <c r="J37" s="29"/>
      <c r="K37" s="175"/>
      <c r="L37" s="175" t="str">
        <f t="shared" si="0"/>
        <v/>
      </c>
      <c r="M37" s="29" t="str">
        <f t="shared" ref="M37:N37" si="35">IF(OR(J37="",K37=""),"",IF(AND(G37="STANDARD",H37="NO",L37&lt;31),"YES",IF(AND(G37="STANDARD",H37="YES",L37&lt;45),"YES",IF(AND(G37="EXPEDITED",H37="NO",L37&lt;=3),"YES",IF(AND(G37="EXPEDITED",H37="YES",L37&lt;18),"YES","NO")))))</f>
        <v/>
      </c>
      <c r="N37" s="29" t="str">
        <f t="shared" si="35"/>
        <v/>
      </c>
      <c r="O37" s="29"/>
      <c r="P37" s="29"/>
      <c r="Q37" s="29"/>
    </row>
    <row r="38" spans="1:17" x14ac:dyDescent="0.3">
      <c r="A38" s="165"/>
      <c r="B38" s="29"/>
      <c r="H38" s="29"/>
      <c r="I38" s="165"/>
      <c r="J38" s="29"/>
      <c r="K38" s="175"/>
      <c r="L38" s="175" t="str">
        <f t="shared" si="0"/>
        <v/>
      </c>
      <c r="M38" s="29" t="str">
        <f t="shared" ref="M38:N38" si="36">IF(OR(J38="",K38=""),"",IF(AND(G38="STANDARD",H38="NO",L38&lt;31),"YES",IF(AND(G38="STANDARD",H38="YES",L38&lt;45),"YES",IF(AND(G38="EXPEDITED",H38="NO",L38&lt;=3),"YES",IF(AND(G38="EXPEDITED",H38="YES",L38&lt;18),"YES","NO")))))</f>
        <v/>
      </c>
      <c r="N38" s="29" t="str">
        <f t="shared" si="36"/>
        <v/>
      </c>
      <c r="O38" s="29"/>
      <c r="P38" s="29"/>
      <c r="Q38" s="29"/>
    </row>
    <row r="39" spans="1:17" x14ac:dyDescent="0.3">
      <c r="A39" s="165"/>
      <c r="B39" s="29"/>
      <c r="H39" s="29"/>
      <c r="I39" s="165"/>
      <c r="J39" s="29"/>
      <c r="K39" s="175"/>
      <c r="L39" s="175" t="str">
        <f t="shared" si="0"/>
        <v/>
      </c>
      <c r="M39" s="29" t="str">
        <f t="shared" ref="M39:N39" si="37">IF(OR(J39="",K39=""),"",IF(AND(G39="STANDARD",H39="NO",L39&lt;31),"YES",IF(AND(G39="STANDARD",H39="YES",L39&lt;45),"YES",IF(AND(G39="EXPEDITED",H39="NO",L39&lt;=3),"YES",IF(AND(G39="EXPEDITED",H39="YES",L39&lt;18),"YES","NO")))))</f>
        <v/>
      </c>
      <c r="N39" s="29" t="str">
        <f t="shared" si="37"/>
        <v/>
      </c>
      <c r="O39" s="29"/>
      <c r="P39" s="29"/>
      <c r="Q39" s="29"/>
    </row>
    <row r="40" spans="1:17" x14ac:dyDescent="0.3">
      <c r="A40" s="165"/>
      <c r="B40" s="29"/>
      <c r="H40" s="29"/>
      <c r="I40" s="165"/>
      <c r="J40" s="29"/>
      <c r="K40" s="175"/>
      <c r="L40" s="175" t="str">
        <f t="shared" si="0"/>
        <v/>
      </c>
      <c r="M40" s="29" t="str">
        <f t="shared" ref="M40:N40" si="38">IF(OR(J40="",K40=""),"",IF(AND(G40="STANDARD",H40="NO",L40&lt;31),"YES",IF(AND(G40="STANDARD",H40="YES",L40&lt;45),"YES",IF(AND(G40="EXPEDITED",H40="NO",L40&lt;=3),"YES",IF(AND(G40="EXPEDITED",H40="YES",L40&lt;18),"YES","NO")))))</f>
        <v/>
      </c>
      <c r="N40" s="29" t="str">
        <f t="shared" si="38"/>
        <v/>
      </c>
      <c r="O40" s="29"/>
      <c r="P40" s="29"/>
      <c r="Q40" s="29"/>
    </row>
    <row r="41" spans="1:17" x14ac:dyDescent="0.3">
      <c r="A41" s="165"/>
      <c r="B41" s="29"/>
      <c r="H41" s="29"/>
      <c r="I41" s="165"/>
      <c r="J41" s="29"/>
      <c r="K41" s="175"/>
      <c r="L41" s="175" t="str">
        <f t="shared" si="0"/>
        <v/>
      </c>
      <c r="M41" s="29" t="str">
        <f t="shared" ref="M41:N41" si="39">IF(OR(J41="",K41=""),"",IF(AND(G41="STANDARD",H41="NO",L41&lt;31),"YES",IF(AND(G41="STANDARD",H41="YES",L41&lt;45),"YES",IF(AND(G41="EXPEDITED",H41="NO",L41&lt;=3),"YES",IF(AND(G41="EXPEDITED",H41="YES",L41&lt;18),"YES","NO")))))</f>
        <v/>
      </c>
      <c r="N41" s="29" t="str">
        <f t="shared" si="39"/>
        <v/>
      </c>
      <c r="O41" s="29"/>
      <c r="P41" s="29"/>
      <c r="Q41" s="29"/>
    </row>
    <row r="42" spans="1:17" x14ac:dyDescent="0.3">
      <c r="A42" s="165"/>
      <c r="B42" s="29"/>
      <c r="H42" s="29"/>
      <c r="I42" s="165"/>
      <c r="J42" s="29"/>
      <c r="K42" s="175"/>
      <c r="L42" s="175" t="str">
        <f t="shared" si="0"/>
        <v/>
      </c>
      <c r="M42" s="29" t="str">
        <f t="shared" ref="M42:N42" si="40">IF(OR(J42="",K42=""),"",IF(AND(G42="STANDARD",H42="NO",L42&lt;31),"YES",IF(AND(G42="STANDARD",H42="YES",L42&lt;45),"YES",IF(AND(G42="EXPEDITED",H42="NO",L42&lt;=3),"YES",IF(AND(G42="EXPEDITED",H42="YES",L42&lt;18),"YES","NO")))))</f>
        <v/>
      </c>
      <c r="N42" s="29" t="str">
        <f t="shared" si="40"/>
        <v/>
      </c>
      <c r="O42" s="29"/>
      <c r="P42" s="29"/>
      <c r="Q42" s="29"/>
    </row>
    <row r="43" spans="1:17" x14ac:dyDescent="0.3">
      <c r="A43" s="165"/>
      <c r="B43" s="29"/>
      <c r="H43" s="29"/>
      <c r="I43" s="165"/>
      <c r="J43" s="29"/>
      <c r="K43" s="175"/>
      <c r="L43" s="175" t="str">
        <f t="shared" si="0"/>
        <v/>
      </c>
      <c r="M43" s="29" t="str">
        <f t="shared" ref="M43:N43" si="41">IF(OR(J43="",K43=""),"",IF(AND(G43="STANDARD",H43="NO",L43&lt;31),"YES",IF(AND(G43="STANDARD",H43="YES",L43&lt;45),"YES",IF(AND(G43="EXPEDITED",H43="NO",L43&lt;=3),"YES",IF(AND(G43="EXPEDITED",H43="YES",L43&lt;18),"YES","NO")))))</f>
        <v/>
      </c>
      <c r="N43" s="29" t="str">
        <f t="shared" si="41"/>
        <v/>
      </c>
      <c r="O43" s="29"/>
      <c r="P43" s="29"/>
      <c r="Q43" s="29"/>
    </row>
    <row r="44" spans="1:17" x14ac:dyDescent="0.3">
      <c r="A44" s="165"/>
      <c r="B44" s="29"/>
      <c r="H44" s="29"/>
      <c r="I44" s="165"/>
      <c r="J44" s="29"/>
      <c r="K44" s="175"/>
      <c r="L44" s="175" t="str">
        <f t="shared" si="0"/>
        <v/>
      </c>
      <c r="M44" s="29" t="str">
        <f t="shared" ref="M44:N44" si="42">IF(OR(J44="",K44=""),"",IF(AND(G44="STANDARD",H44="NO",L44&lt;31),"YES",IF(AND(G44="STANDARD",H44="YES",L44&lt;45),"YES",IF(AND(G44="EXPEDITED",H44="NO",L44&lt;=3),"YES",IF(AND(G44="EXPEDITED",H44="YES",L44&lt;18),"YES","NO")))))</f>
        <v/>
      </c>
      <c r="N44" s="29" t="str">
        <f t="shared" si="42"/>
        <v/>
      </c>
      <c r="O44" s="29"/>
      <c r="P44" s="29"/>
      <c r="Q44" s="29"/>
    </row>
    <row r="45" spans="1:17" x14ac:dyDescent="0.3">
      <c r="A45" s="165"/>
      <c r="B45" s="29"/>
      <c r="H45" s="29"/>
      <c r="I45" s="165"/>
      <c r="J45" s="29"/>
      <c r="K45" s="175"/>
      <c r="L45" s="175" t="str">
        <f t="shared" si="0"/>
        <v/>
      </c>
      <c r="M45" s="29" t="str">
        <f t="shared" ref="M45:N45" si="43">IF(OR(J45="",K45=""),"",IF(AND(G45="STANDARD",H45="NO",L45&lt;31),"YES",IF(AND(G45="STANDARD",H45="YES",L45&lt;45),"YES",IF(AND(G45="EXPEDITED",H45="NO",L45&lt;=3),"YES",IF(AND(G45="EXPEDITED",H45="YES",L45&lt;18),"YES","NO")))))</f>
        <v/>
      </c>
      <c r="N45" s="29" t="str">
        <f t="shared" si="43"/>
        <v/>
      </c>
      <c r="O45" s="29"/>
      <c r="P45" s="29"/>
      <c r="Q45" s="29"/>
    </row>
    <row r="46" spans="1:17" x14ac:dyDescent="0.3">
      <c r="A46" s="165"/>
      <c r="B46" s="29"/>
      <c r="H46" s="29"/>
      <c r="I46" s="165"/>
      <c r="J46" s="29"/>
      <c r="K46" s="175"/>
      <c r="L46" s="175" t="str">
        <f t="shared" si="0"/>
        <v/>
      </c>
      <c r="M46" s="29" t="str">
        <f t="shared" ref="M46:N46" si="44">IF(OR(J46="",K46=""),"",IF(AND(G46="STANDARD",H46="NO",L46&lt;31),"YES",IF(AND(G46="STANDARD",H46="YES",L46&lt;45),"YES",IF(AND(G46="EXPEDITED",H46="NO",L46&lt;=3),"YES",IF(AND(G46="EXPEDITED",H46="YES",L46&lt;18),"YES","NO")))))</f>
        <v/>
      </c>
      <c r="N46" s="29" t="str">
        <f t="shared" si="44"/>
        <v/>
      </c>
      <c r="O46" s="29"/>
      <c r="P46" s="29"/>
      <c r="Q46" s="29"/>
    </row>
    <row r="47" spans="1:17" x14ac:dyDescent="0.3">
      <c r="A47" s="165"/>
      <c r="B47" s="29"/>
      <c r="H47" s="29"/>
      <c r="I47" s="165"/>
      <c r="J47" s="29"/>
      <c r="K47" s="175"/>
      <c r="L47" s="175" t="str">
        <f t="shared" si="0"/>
        <v/>
      </c>
      <c r="M47" s="29" t="str">
        <f t="shared" ref="M47:N47" si="45">IF(OR(J47="",K47=""),"",IF(AND(G47="STANDARD",H47="NO",L47&lt;31),"YES",IF(AND(G47="STANDARD",H47="YES",L47&lt;45),"YES",IF(AND(G47="EXPEDITED",H47="NO",L47&lt;=3),"YES",IF(AND(G47="EXPEDITED",H47="YES",L47&lt;18),"YES","NO")))))</f>
        <v/>
      </c>
      <c r="N47" s="29" t="str">
        <f t="shared" si="45"/>
        <v/>
      </c>
      <c r="O47" s="29"/>
      <c r="P47" s="29"/>
      <c r="Q47" s="29"/>
    </row>
    <row r="48" spans="1:17" x14ac:dyDescent="0.3">
      <c r="A48" s="165"/>
      <c r="B48" s="29"/>
      <c r="H48" s="29"/>
      <c r="I48" s="165"/>
      <c r="J48" s="29"/>
      <c r="K48" s="175"/>
      <c r="L48" s="175" t="str">
        <f t="shared" si="0"/>
        <v/>
      </c>
      <c r="M48" s="29" t="str">
        <f t="shared" ref="M48:N48" si="46">IF(OR(J48="",K48=""),"",IF(AND(G48="STANDARD",H48="NO",L48&lt;31),"YES",IF(AND(G48="STANDARD",H48="YES",L48&lt;45),"YES",IF(AND(G48="EXPEDITED",H48="NO",L48&lt;=3),"YES",IF(AND(G48="EXPEDITED",H48="YES",L48&lt;18),"YES","NO")))))</f>
        <v/>
      </c>
      <c r="N48" s="29" t="str">
        <f t="shared" si="46"/>
        <v/>
      </c>
      <c r="O48" s="29"/>
      <c r="P48" s="29"/>
      <c r="Q48" s="29"/>
    </row>
    <row r="49" spans="1:17" x14ac:dyDescent="0.3">
      <c r="A49" s="165"/>
      <c r="B49" s="29"/>
      <c r="H49" s="29"/>
      <c r="I49" s="165"/>
      <c r="J49" s="29"/>
      <c r="K49" s="175"/>
      <c r="L49" s="175" t="str">
        <f t="shared" si="0"/>
        <v/>
      </c>
      <c r="M49" s="29" t="str">
        <f t="shared" ref="M49:N49" si="47">IF(OR(J49="",K49=""),"",IF(AND(G49="STANDARD",H49="NO",L49&lt;31),"YES",IF(AND(G49="STANDARD",H49="YES",L49&lt;45),"YES",IF(AND(G49="EXPEDITED",H49="NO",L49&lt;=3),"YES",IF(AND(G49="EXPEDITED",H49="YES",L49&lt;18),"YES","NO")))))</f>
        <v/>
      </c>
      <c r="N49" s="29" t="str">
        <f t="shared" si="47"/>
        <v/>
      </c>
      <c r="O49" s="29"/>
      <c r="P49" s="29"/>
      <c r="Q49" s="29"/>
    </row>
    <row r="50" spans="1:17" x14ac:dyDescent="0.3">
      <c r="A50" s="165"/>
      <c r="B50" s="29"/>
      <c r="H50" s="29"/>
      <c r="I50" s="165"/>
      <c r="J50" s="29"/>
      <c r="K50" s="175"/>
      <c r="L50" s="175" t="str">
        <f t="shared" si="0"/>
        <v/>
      </c>
      <c r="M50" s="29" t="str">
        <f t="shared" ref="M50:N50" si="48">IF(OR(J50="",K50=""),"",IF(AND(G50="STANDARD",H50="NO",L50&lt;31),"YES",IF(AND(G50="STANDARD",H50="YES",L50&lt;45),"YES",IF(AND(G50="EXPEDITED",H50="NO",L50&lt;=3),"YES",IF(AND(G50="EXPEDITED",H50="YES",L50&lt;18),"YES","NO")))))</f>
        <v/>
      </c>
      <c r="N50" s="29" t="str">
        <f t="shared" si="48"/>
        <v/>
      </c>
      <c r="O50" s="29"/>
      <c r="P50" s="29"/>
      <c r="Q50" s="29"/>
    </row>
    <row r="51" spans="1:17" x14ac:dyDescent="0.3">
      <c r="A51" s="165"/>
      <c r="B51" s="29"/>
      <c r="H51" s="29"/>
      <c r="I51" s="165"/>
      <c r="J51" s="29"/>
      <c r="K51" s="175"/>
      <c r="L51" s="175" t="str">
        <f t="shared" si="0"/>
        <v/>
      </c>
      <c r="M51" s="29" t="str">
        <f t="shared" ref="M51:N51" si="49">IF(OR(J51="",K51=""),"",IF(AND(G51="STANDARD",H51="NO",L51&lt;31),"YES",IF(AND(G51="STANDARD",H51="YES",L51&lt;45),"YES",IF(AND(G51="EXPEDITED",H51="NO",L51&lt;=3),"YES",IF(AND(G51="EXPEDITED",H51="YES",L51&lt;18),"YES","NO")))))</f>
        <v/>
      </c>
      <c r="N51" s="29" t="str">
        <f t="shared" si="49"/>
        <v/>
      </c>
      <c r="O51" s="29"/>
      <c r="P51" s="29"/>
      <c r="Q51" s="29"/>
    </row>
    <row r="52" spans="1:17" x14ac:dyDescent="0.3">
      <c r="A52" s="165"/>
      <c r="B52" s="29"/>
      <c r="H52" s="29"/>
      <c r="I52" s="165"/>
      <c r="J52" s="29"/>
      <c r="K52" s="175"/>
      <c r="L52" s="175" t="str">
        <f t="shared" si="0"/>
        <v/>
      </c>
      <c r="M52" s="29" t="str">
        <f t="shared" ref="M52:N52" si="50">IF(OR(J52="",K52=""),"",IF(AND(G52="STANDARD",H52="NO",L52&lt;31),"YES",IF(AND(G52="STANDARD",H52="YES",L52&lt;45),"YES",IF(AND(G52="EXPEDITED",H52="NO",L52&lt;=3),"YES",IF(AND(G52="EXPEDITED",H52="YES",L52&lt;18),"YES","NO")))))</f>
        <v/>
      </c>
      <c r="N52" s="29" t="str">
        <f t="shared" si="50"/>
        <v/>
      </c>
      <c r="O52" s="29"/>
      <c r="P52" s="29"/>
      <c r="Q52" s="29"/>
    </row>
    <row r="53" spans="1:17" x14ac:dyDescent="0.3">
      <c r="A53" s="165"/>
      <c r="B53" s="29"/>
      <c r="H53" s="29"/>
      <c r="I53" s="165"/>
      <c r="J53" s="29"/>
      <c r="K53" s="175"/>
      <c r="L53" s="175" t="str">
        <f t="shared" si="0"/>
        <v/>
      </c>
      <c r="M53" s="29" t="str">
        <f t="shared" ref="M53:N53" si="51">IF(OR(J53="",K53=""),"",IF(AND(G53="STANDARD",H53="NO",L53&lt;31),"YES",IF(AND(G53="STANDARD",H53="YES",L53&lt;45),"YES",IF(AND(G53="EXPEDITED",H53="NO",L53&lt;=3),"YES",IF(AND(G53="EXPEDITED",H53="YES",L53&lt;18),"YES","NO")))))</f>
        <v/>
      </c>
      <c r="N53" s="29" t="str">
        <f t="shared" si="51"/>
        <v/>
      </c>
      <c r="O53" s="29"/>
      <c r="P53" s="29"/>
      <c r="Q53" s="29"/>
    </row>
    <row r="54" spans="1:17" x14ac:dyDescent="0.3">
      <c r="A54" s="165"/>
      <c r="B54" s="29"/>
      <c r="H54" s="29"/>
      <c r="I54" s="165"/>
      <c r="J54" s="29"/>
      <c r="K54" s="175"/>
      <c r="L54" s="175" t="str">
        <f t="shared" si="0"/>
        <v/>
      </c>
      <c r="M54" s="29" t="str">
        <f t="shared" ref="M54:N54" si="52">IF(OR(J54="",K54=""),"",IF(AND(G54="STANDARD",H54="NO",L54&lt;31),"YES",IF(AND(G54="STANDARD",H54="YES",L54&lt;45),"YES",IF(AND(G54="EXPEDITED",H54="NO",L54&lt;=3),"YES",IF(AND(G54="EXPEDITED",H54="YES",L54&lt;18),"YES","NO")))))</f>
        <v/>
      </c>
      <c r="N54" s="29" t="str">
        <f t="shared" si="52"/>
        <v/>
      </c>
      <c r="O54" s="29"/>
      <c r="P54" s="29"/>
      <c r="Q54" s="29"/>
    </row>
    <row r="55" spans="1:17" x14ac:dyDescent="0.3">
      <c r="A55" s="165"/>
      <c r="B55" s="29"/>
      <c r="H55" s="29"/>
      <c r="I55" s="165"/>
      <c r="J55" s="29"/>
      <c r="K55" s="175"/>
      <c r="L55" s="175" t="str">
        <f t="shared" si="0"/>
        <v/>
      </c>
      <c r="M55" s="29" t="str">
        <f t="shared" ref="M55:N55" si="53">IF(OR(J55="",K55=""),"",IF(AND(G55="STANDARD",H55="NO",L55&lt;31),"YES",IF(AND(G55="STANDARD",H55="YES",L55&lt;45),"YES",IF(AND(G55="EXPEDITED",H55="NO",L55&lt;=3),"YES",IF(AND(G55="EXPEDITED",H55="YES",L55&lt;18),"YES","NO")))))</f>
        <v/>
      </c>
      <c r="N55" s="29" t="str">
        <f t="shared" si="53"/>
        <v/>
      </c>
      <c r="O55" s="29"/>
      <c r="P55" s="29"/>
      <c r="Q55" s="29"/>
    </row>
    <row r="56" spans="1:17" x14ac:dyDescent="0.3">
      <c r="A56" s="165"/>
      <c r="B56" s="29"/>
      <c r="H56" s="29"/>
      <c r="I56" s="165"/>
      <c r="J56" s="29"/>
      <c r="K56" s="175"/>
      <c r="L56" s="175" t="str">
        <f t="shared" si="0"/>
        <v/>
      </c>
      <c r="M56" s="29" t="str">
        <f t="shared" ref="M56:N56" si="54">IF(OR(J56="",K56=""),"",IF(AND(G56="STANDARD",H56="NO",L56&lt;31),"YES",IF(AND(G56="STANDARD",H56="YES",L56&lt;45),"YES",IF(AND(G56="EXPEDITED",H56="NO",L56&lt;=3),"YES",IF(AND(G56="EXPEDITED",H56="YES",L56&lt;18),"YES","NO")))))</f>
        <v/>
      </c>
      <c r="N56" s="29" t="str">
        <f t="shared" si="54"/>
        <v/>
      </c>
      <c r="O56" s="29"/>
      <c r="P56" s="29"/>
      <c r="Q56" s="29"/>
    </row>
    <row r="57" spans="1:17" x14ac:dyDescent="0.3">
      <c r="A57" s="165"/>
      <c r="B57" s="29"/>
      <c r="H57" s="29"/>
      <c r="I57" s="165"/>
      <c r="J57" s="29"/>
      <c r="K57" s="175"/>
      <c r="L57" s="175" t="str">
        <f t="shared" si="0"/>
        <v/>
      </c>
      <c r="M57" s="29" t="str">
        <f t="shared" ref="M57:N57" si="55">IF(OR(J57="",K57=""),"",IF(AND(G57="STANDARD",H57="NO",L57&lt;31),"YES",IF(AND(G57="STANDARD",H57="YES",L57&lt;45),"YES",IF(AND(G57="EXPEDITED",H57="NO",L57&lt;=3),"YES",IF(AND(G57="EXPEDITED",H57="YES",L57&lt;18),"YES","NO")))))</f>
        <v/>
      </c>
      <c r="N57" s="29" t="str">
        <f t="shared" si="55"/>
        <v/>
      </c>
      <c r="O57" s="29"/>
      <c r="P57" s="29"/>
      <c r="Q57" s="29"/>
    </row>
    <row r="58" spans="1:17" x14ac:dyDescent="0.3">
      <c r="A58" s="165"/>
      <c r="B58" s="29"/>
      <c r="H58" s="29"/>
      <c r="I58" s="165"/>
      <c r="J58" s="29"/>
      <c r="K58" s="175"/>
      <c r="L58" s="175" t="str">
        <f t="shared" si="0"/>
        <v/>
      </c>
      <c r="M58" s="29" t="str">
        <f t="shared" ref="M58:N58" si="56">IF(OR(J58="",K58=""),"",IF(AND(G58="STANDARD",H58="NO",L58&lt;31),"YES",IF(AND(G58="STANDARD",H58="YES",L58&lt;45),"YES",IF(AND(G58="EXPEDITED",H58="NO",L58&lt;=3),"YES",IF(AND(G58="EXPEDITED",H58="YES",L58&lt;18),"YES","NO")))))</f>
        <v/>
      </c>
      <c r="N58" s="29" t="str">
        <f t="shared" si="56"/>
        <v/>
      </c>
      <c r="O58" s="29"/>
      <c r="P58" s="29"/>
      <c r="Q58" s="29"/>
    </row>
    <row r="59" spans="1:17" x14ac:dyDescent="0.3">
      <c r="A59" s="165"/>
      <c r="B59" s="29"/>
      <c r="H59" s="29"/>
      <c r="I59" s="165"/>
      <c r="J59" s="29"/>
      <c r="K59" s="175"/>
      <c r="L59" s="175" t="str">
        <f t="shared" si="0"/>
        <v/>
      </c>
      <c r="M59" s="29" t="str">
        <f t="shared" ref="M59:N59" si="57">IF(OR(J59="",K59=""),"",IF(AND(G59="STANDARD",H59="NO",L59&lt;31),"YES",IF(AND(G59="STANDARD",H59="YES",L59&lt;45),"YES",IF(AND(G59="EXPEDITED",H59="NO",L59&lt;=3),"YES",IF(AND(G59="EXPEDITED",H59="YES",L59&lt;18),"YES","NO")))))</f>
        <v/>
      </c>
      <c r="N59" s="29" t="str">
        <f t="shared" si="57"/>
        <v/>
      </c>
      <c r="O59" s="29"/>
      <c r="P59" s="29"/>
      <c r="Q59" s="29"/>
    </row>
    <row r="60" spans="1:17" x14ac:dyDescent="0.3">
      <c r="A60" s="165"/>
      <c r="B60" s="29"/>
      <c r="H60" s="29"/>
      <c r="I60" s="165"/>
      <c r="J60" s="29"/>
      <c r="K60" s="175"/>
      <c r="L60" s="175" t="str">
        <f t="shared" si="0"/>
        <v/>
      </c>
      <c r="M60" s="29" t="str">
        <f t="shared" ref="M60:N60" si="58">IF(OR(J60="",K60=""),"",IF(AND(G60="STANDARD",H60="NO",L60&lt;31),"YES",IF(AND(G60="STANDARD",H60="YES",L60&lt;45),"YES",IF(AND(G60="EXPEDITED",H60="NO",L60&lt;=3),"YES",IF(AND(G60="EXPEDITED",H60="YES",L60&lt;18),"YES","NO")))))</f>
        <v/>
      </c>
      <c r="N60" s="29" t="str">
        <f t="shared" si="58"/>
        <v/>
      </c>
      <c r="O60" s="29"/>
      <c r="P60" s="29"/>
      <c r="Q60" s="29"/>
    </row>
    <row r="61" spans="1:17" x14ac:dyDescent="0.3">
      <c r="A61" s="165"/>
      <c r="B61" s="29"/>
      <c r="H61" s="29"/>
      <c r="I61" s="165"/>
      <c r="J61" s="29"/>
      <c r="K61" s="175"/>
      <c r="L61" s="175" t="str">
        <f t="shared" si="0"/>
        <v/>
      </c>
      <c r="M61" s="29" t="str">
        <f t="shared" ref="M61:N61" si="59">IF(OR(J61="",K61=""),"",IF(AND(G61="STANDARD",H61="NO",L61&lt;31),"YES",IF(AND(G61="STANDARD",H61="YES",L61&lt;45),"YES",IF(AND(G61="EXPEDITED",H61="NO",L61&lt;=3),"YES",IF(AND(G61="EXPEDITED",H61="YES",L61&lt;18),"YES","NO")))))</f>
        <v/>
      </c>
      <c r="N61" s="29" t="str">
        <f t="shared" si="59"/>
        <v/>
      </c>
      <c r="O61" s="29"/>
      <c r="P61" s="29"/>
      <c r="Q61" s="29"/>
    </row>
    <row r="62" spans="1:17" x14ac:dyDescent="0.3">
      <c r="A62" s="165"/>
      <c r="B62" s="29"/>
      <c r="H62" s="29"/>
      <c r="I62" s="165"/>
      <c r="J62" s="29"/>
      <c r="K62" s="175"/>
      <c r="L62" s="175" t="str">
        <f t="shared" si="0"/>
        <v/>
      </c>
      <c r="M62" s="29" t="str">
        <f t="shared" ref="M62:N62" si="60">IF(OR(J62="",K62=""),"",IF(AND(G62="STANDARD",H62="NO",L62&lt;31),"YES",IF(AND(G62="STANDARD",H62="YES",L62&lt;45),"YES",IF(AND(G62="EXPEDITED",H62="NO",L62&lt;=3),"YES",IF(AND(G62="EXPEDITED",H62="YES",L62&lt;18),"YES","NO")))))</f>
        <v/>
      </c>
      <c r="N62" s="29" t="str">
        <f t="shared" si="60"/>
        <v/>
      </c>
      <c r="O62" s="29"/>
      <c r="P62" s="29"/>
      <c r="Q62" s="29"/>
    </row>
    <row r="63" spans="1:17" x14ac:dyDescent="0.3">
      <c r="A63" s="165"/>
      <c r="B63" s="29"/>
      <c r="H63" s="29"/>
      <c r="I63" s="165"/>
      <c r="J63" s="29"/>
      <c r="K63" s="175"/>
      <c r="L63" s="175" t="str">
        <f t="shared" si="0"/>
        <v/>
      </c>
      <c r="M63" s="29" t="str">
        <f t="shared" ref="M63:N63" si="61">IF(OR(J63="",K63=""),"",IF(AND(G63="STANDARD",H63="NO",L63&lt;31),"YES",IF(AND(G63="STANDARD",H63="YES",L63&lt;45),"YES",IF(AND(G63="EXPEDITED",H63="NO",L63&lt;=3),"YES",IF(AND(G63="EXPEDITED",H63="YES",L63&lt;18),"YES","NO")))))</f>
        <v/>
      </c>
      <c r="N63" s="29" t="str">
        <f t="shared" si="61"/>
        <v/>
      </c>
      <c r="O63" s="29"/>
      <c r="P63" s="29"/>
      <c r="Q63" s="29"/>
    </row>
    <row r="64" spans="1:17" x14ac:dyDescent="0.3">
      <c r="A64" s="165"/>
      <c r="B64" s="29"/>
      <c r="H64" s="29"/>
      <c r="I64" s="165"/>
      <c r="J64" s="29"/>
      <c r="K64" s="175"/>
      <c r="L64" s="175" t="str">
        <f t="shared" si="0"/>
        <v/>
      </c>
      <c r="M64" s="29" t="str">
        <f t="shared" ref="M64:N64" si="62">IF(OR(J64="",K64=""),"",IF(AND(G64="STANDARD",H64="NO",L64&lt;31),"YES",IF(AND(G64="STANDARD",H64="YES",L64&lt;45),"YES",IF(AND(G64="EXPEDITED",H64="NO",L64&lt;=3),"YES",IF(AND(G64="EXPEDITED",H64="YES",L64&lt;18),"YES","NO")))))</f>
        <v/>
      </c>
      <c r="N64" s="29" t="str">
        <f t="shared" si="62"/>
        <v/>
      </c>
      <c r="O64" s="29"/>
      <c r="P64" s="29"/>
      <c r="Q64" s="29"/>
    </row>
    <row r="65" spans="1:17" x14ac:dyDescent="0.3">
      <c r="A65" s="165"/>
      <c r="B65" s="29"/>
      <c r="H65" s="29"/>
      <c r="I65" s="165"/>
      <c r="J65" s="29"/>
      <c r="K65" s="175"/>
      <c r="L65" s="175" t="str">
        <f t="shared" si="0"/>
        <v/>
      </c>
      <c r="M65" s="29" t="str">
        <f t="shared" ref="M65:N65" si="63">IF(OR(J65="",K65=""),"",IF(AND(G65="STANDARD",H65="NO",L65&lt;31),"YES",IF(AND(G65="STANDARD",H65="YES",L65&lt;45),"YES",IF(AND(G65="EXPEDITED",H65="NO",L65&lt;=3),"YES",IF(AND(G65="EXPEDITED",H65="YES",L65&lt;18),"YES","NO")))))</f>
        <v/>
      </c>
      <c r="N65" s="29" t="str">
        <f t="shared" si="63"/>
        <v/>
      </c>
      <c r="O65" s="29"/>
      <c r="P65" s="29"/>
      <c r="Q65" s="29"/>
    </row>
    <row r="66" spans="1:17" x14ac:dyDescent="0.3">
      <c r="A66" s="165"/>
      <c r="B66" s="29"/>
      <c r="H66" s="29"/>
      <c r="I66" s="165"/>
      <c r="J66" s="29"/>
      <c r="K66" s="175"/>
      <c r="L66" s="175" t="str">
        <f t="shared" si="0"/>
        <v/>
      </c>
      <c r="M66" s="29" t="str">
        <f t="shared" ref="M66:N66" si="64">IF(OR(J66="",K66=""),"",IF(AND(G66="STANDARD",H66="NO",L66&lt;31),"YES",IF(AND(G66="STANDARD",H66="YES",L66&lt;45),"YES",IF(AND(G66="EXPEDITED",H66="NO",L66&lt;=3),"YES",IF(AND(G66="EXPEDITED",H66="YES",L66&lt;18),"YES","NO")))))</f>
        <v/>
      </c>
      <c r="N66" s="29" t="str">
        <f t="shared" si="64"/>
        <v/>
      </c>
      <c r="O66" s="29"/>
      <c r="P66" s="29"/>
      <c r="Q66" s="29"/>
    </row>
    <row r="67" spans="1:17" x14ac:dyDescent="0.3">
      <c r="A67" s="165"/>
      <c r="B67" s="29"/>
      <c r="H67" s="29"/>
      <c r="I67" s="165"/>
      <c r="J67" s="29"/>
      <c r="K67" s="175"/>
      <c r="L67" s="175" t="str">
        <f t="shared" ref="L67:L130" si="65">IF(OR(J67="",K67=""),"",K67-J67)</f>
        <v/>
      </c>
      <c r="M67" s="29" t="str">
        <f t="shared" ref="M67:N67" si="66">IF(OR(J67="",K67=""),"",IF(AND(G67="STANDARD",H67="NO",L67&lt;31),"YES",IF(AND(G67="STANDARD",H67="YES",L67&lt;45),"YES",IF(AND(G67="EXPEDITED",H67="NO",L67&lt;=3),"YES",IF(AND(G67="EXPEDITED",H67="YES",L67&lt;18),"YES","NO")))))</f>
        <v/>
      </c>
      <c r="N67" s="29" t="str">
        <f t="shared" si="66"/>
        <v/>
      </c>
      <c r="O67" s="29"/>
      <c r="P67" s="29"/>
      <c r="Q67" s="29"/>
    </row>
    <row r="68" spans="1:17" x14ac:dyDescent="0.3">
      <c r="A68" s="165"/>
      <c r="B68" s="29"/>
      <c r="H68" s="29"/>
      <c r="I68" s="165"/>
      <c r="J68" s="29"/>
      <c r="K68" s="175"/>
      <c r="L68" s="175" t="str">
        <f t="shared" si="65"/>
        <v/>
      </c>
      <c r="M68" s="29" t="str">
        <f t="shared" ref="M68:N68" si="67">IF(OR(J68="",K68=""),"",IF(AND(G68="STANDARD",H68="NO",L68&lt;31),"YES",IF(AND(G68="STANDARD",H68="YES",L68&lt;45),"YES",IF(AND(G68="EXPEDITED",H68="NO",L68&lt;=3),"YES",IF(AND(G68="EXPEDITED",H68="YES",L68&lt;18),"YES","NO")))))</f>
        <v/>
      </c>
      <c r="N68" s="29" t="str">
        <f t="shared" si="67"/>
        <v/>
      </c>
      <c r="O68" s="29"/>
      <c r="P68" s="29"/>
      <c r="Q68" s="29"/>
    </row>
    <row r="69" spans="1:17" x14ac:dyDescent="0.3">
      <c r="A69" s="165"/>
      <c r="B69" s="29"/>
      <c r="H69" s="29"/>
      <c r="I69" s="165"/>
      <c r="J69" s="29"/>
      <c r="K69" s="175"/>
      <c r="L69" s="175" t="str">
        <f t="shared" si="65"/>
        <v/>
      </c>
      <c r="M69" s="29" t="str">
        <f t="shared" ref="M69:N69" si="68">IF(OR(J69="",K69=""),"",IF(AND(G69="STANDARD",H69="NO",L69&lt;31),"YES",IF(AND(G69="STANDARD",H69="YES",L69&lt;45),"YES",IF(AND(G69="EXPEDITED",H69="NO",L69&lt;=3),"YES",IF(AND(G69="EXPEDITED",H69="YES",L69&lt;18),"YES","NO")))))</f>
        <v/>
      </c>
      <c r="N69" s="29" t="str">
        <f t="shared" si="68"/>
        <v/>
      </c>
      <c r="O69" s="29"/>
      <c r="P69" s="29"/>
      <c r="Q69" s="29"/>
    </row>
    <row r="70" spans="1:17" x14ac:dyDescent="0.3">
      <c r="A70" s="165"/>
      <c r="B70" s="29"/>
      <c r="H70" s="29"/>
      <c r="I70" s="165"/>
      <c r="J70" s="29"/>
      <c r="K70" s="175"/>
      <c r="L70" s="175" t="str">
        <f t="shared" si="65"/>
        <v/>
      </c>
      <c r="M70" s="29" t="str">
        <f t="shared" ref="M70:N70" si="69">IF(OR(J70="",K70=""),"",IF(AND(G70="STANDARD",H70="NO",L70&lt;31),"YES",IF(AND(G70="STANDARD",H70="YES",L70&lt;45),"YES",IF(AND(G70="EXPEDITED",H70="NO",L70&lt;=3),"YES",IF(AND(G70="EXPEDITED",H70="YES",L70&lt;18),"YES","NO")))))</f>
        <v/>
      </c>
      <c r="N70" s="29" t="str">
        <f t="shared" si="69"/>
        <v/>
      </c>
      <c r="O70" s="29"/>
      <c r="P70" s="29"/>
      <c r="Q70" s="29"/>
    </row>
    <row r="71" spans="1:17" x14ac:dyDescent="0.3">
      <c r="A71" s="165"/>
      <c r="B71" s="29"/>
      <c r="H71" s="29"/>
      <c r="I71" s="165"/>
      <c r="J71" s="29"/>
      <c r="K71" s="175"/>
      <c r="L71" s="175" t="str">
        <f t="shared" si="65"/>
        <v/>
      </c>
      <c r="M71" s="29" t="str">
        <f t="shared" ref="M71:N71" si="70">IF(OR(J71="",K71=""),"",IF(AND(G71="STANDARD",H71="NO",L71&lt;31),"YES",IF(AND(G71="STANDARD",H71="YES",L71&lt;45),"YES",IF(AND(G71="EXPEDITED",H71="NO",L71&lt;=3),"YES",IF(AND(G71="EXPEDITED",H71="YES",L71&lt;18),"YES","NO")))))</f>
        <v/>
      </c>
      <c r="N71" s="29" t="str">
        <f t="shared" si="70"/>
        <v/>
      </c>
      <c r="O71" s="29"/>
      <c r="P71" s="29"/>
      <c r="Q71" s="29"/>
    </row>
    <row r="72" spans="1:17" x14ac:dyDescent="0.3">
      <c r="A72" s="165"/>
      <c r="B72" s="29"/>
      <c r="H72" s="29"/>
      <c r="I72" s="165"/>
      <c r="J72" s="29"/>
      <c r="K72" s="175"/>
      <c r="L72" s="175" t="str">
        <f t="shared" si="65"/>
        <v/>
      </c>
      <c r="M72" s="29" t="str">
        <f t="shared" ref="M72:N72" si="71">IF(OR(J72="",K72=""),"",IF(AND(G72="STANDARD",H72="NO",L72&lt;31),"YES",IF(AND(G72="STANDARD",H72="YES",L72&lt;45),"YES",IF(AND(G72="EXPEDITED",H72="NO",L72&lt;=3),"YES",IF(AND(G72="EXPEDITED",H72="YES",L72&lt;18),"YES","NO")))))</f>
        <v/>
      </c>
      <c r="N72" s="29" t="str">
        <f t="shared" si="71"/>
        <v/>
      </c>
      <c r="O72" s="29"/>
      <c r="P72" s="29"/>
      <c r="Q72" s="29"/>
    </row>
    <row r="73" spans="1:17" x14ac:dyDescent="0.3">
      <c r="A73" s="165"/>
      <c r="B73" s="29"/>
      <c r="H73" s="29"/>
      <c r="I73" s="165"/>
      <c r="J73" s="29"/>
      <c r="K73" s="175"/>
      <c r="L73" s="175" t="str">
        <f t="shared" si="65"/>
        <v/>
      </c>
      <c r="M73" s="29" t="str">
        <f t="shared" ref="M73:N73" si="72">IF(OR(J73="",K73=""),"",IF(AND(G73="STANDARD",H73="NO",L73&lt;31),"YES",IF(AND(G73="STANDARD",H73="YES",L73&lt;45),"YES",IF(AND(G73="EXPEDITED",H73="NO",L73&lt;=3),"YES",IF(AND(G73="EXPEDITED",H73="YES",L73&lt;18),"YES","NO")))))</f>
        <v/>
      </c>
      <c r="N73" s="29" t="str">
        <f t="shared" si="72"/>
        <v/>
      </c>
      <c r="O73" s="29"/>
      <c r="P73" s="29"/>
      <c r="Q73" s="29"/>
    </row>
    <row r="74" spans="1:17" x14ac:dyDescent="0.3">
      <c r="A74" s="165"/>
      <c r="B74" s="29"/>
      <c r="H74" s="29"/>
      <c r="I74" s="165"/>
      <c r="J74" s="29"/>
      <c r="K74" s="175"/>
      <c r="L74" s="175" t="str">
        <f t="shared" si="65"/>
        <v/>
      </c>
      <c r="M74" s="29" t="str">
        <f t="shared" ref="M74:N74" si="73">IF(OR(J74="",K74=""),"",IF(AND(G74="STANDARD",H74="NO",L74&lt;31),"YES",IF(AND(G74="STANDARD",H74="YES",L74&lt;45),"YES",IF(AND(G74="EXPEDITED",H74="NO",L74&lt;=3),"YES",IF(AND(G74="EXPEDITED",H74="YES",L74&lt;18),"YES","NO")))))</f>
        <v/>
      </c>
      <c r="N74" s="29" t="str">
        <f t="shared" si="73"/>
        <v/>
      </c>
      <c r="O74" s="29"/>
      <c r="P74" s="29"/>
      <c r="Q74" s="29"/>
    </row>
    <row r="75" spans="1:17" x14ac:dyDescent="0.3">
      <c r="A75" s="165"/>
      <c r="B75" s="29"/>
      <c r="H75" s="29"/>
      <c r="I75" s="165"/>
      <c r="J75" s="29"/>
      <c r="K75" s="175"/>
      <c r="L75" s="175" t="str">
        <f t="shared" si="65"/>
        <v/>
      </c>
      <c r="M75" s="29" t="str">
        <f t="shared" ref="M75:N75" si="74">IF(OR(J75="",K75=""),"",IF(AND(G75="STANDARD",H75="NO",L75&lt;31),"YES",IF(AND(G75="STANDARD",H75="YES",L75&lt;45),"YES",IF(AND(G75="EXPEDITED",H75="NO",L75&lt;=3),"YES",IF(AND(G75="EXPEDITED",H75="YES",L75&lt;18),"YES","NO")))))</f>
        <v/>
      </c>
      <c r="N75" s="29" t="str">
        <f t="shared" si="74"/>
        <v/>
      </c>
      <c r="O75" s="29"/>
      <c r="P75" s="29"/>
      <c r="Q75" s="29"/>
    </row>
    <row r="76" spans="1:17" x14ac:dyDescent="0.3">
      <c r="A76" s="165"/>
      <c r="B76" s="29"/>
      <c r="H76" s="29"/>
      <c r="I76" s="165"/>
      <c r="J76" s="29"/>
      <c r="K76" s="175"/>
      <c r="L76" s="175" t="str">
        <f t="shared" si="65"/>
        <v/>
      </c>
      <c r="M76" s="29" t="str">
        <f t="shared" ref="M76:N76" si="75">IF(OR(J76="",K76=""),"",IF(AND(G76="STANDARD",H76="NO",L76&lt;31),"YES",IF(AND(G76="STANDARD",H76="YES",L76&lt;45),"YES",IF(AND(G76="EXPEDITED",H76="NO",L76&lt;=3),"YES",IF(AND(G76="EXPEDITED",H76="YES",L76&lt;18),"YES","NO")))))</f>
        <v/>
      </c>
      <c r="N76" s="29" t="str">
        <f t="shared" si="75"/>
        <v/>
      </c>
      <c r="O76" s="29"/>
      <c r="P76" s="29"/>
      <c r="Q76" s="29"/>
    </row>
    <row r="77" spans="1:17" x14ac:dyDescent="0.3">
      <c r="A77" s="165"/>
      <c r="B77" s="29"/>
      <c r="H77" s="29"/>
      <c r="I77" s="165"/>
      <c r="J77" s="29"/>
      <c r="K77" s="175"/>
      <c r="L77" s="175" t="str">
        <f t="shared" si="65"/>
        <v/>
      </c>
      <c r="M77" s="29" t="str">
        <f t="shared" ref="M77:N77" si="76">IF(OR(J77="",K77=""),"",IF(AND(G77="STANDARD",H77="NO",L77&lt;31),"YES",IF(AND(G77="STANDARD",H77="YES",L77&lt;45),"YES",IF(AND(G77="EXPEDITED",H77="NO",L77&lt;=3),"YES",IF(AND(G77="EXPEDITED",H77="YES",L77&lt;18),"YES","NO")))))</f>
        <v/>
      </c>
      <c r="N77" s="29" t="str">
        <f t="shared" si="76"/>
        <v/>
      </c>
      <c r="O77" s="29"/>
      <c r="P77" s="29"/>
      <c r="Q77" s="29"/>
    </row>
    <row r="78" spans="1:17" x14ac:dyDescent="0.3">
      <c r="A78" s="165"/>
      <c r="B78" s="29"/>
      <c r="H78" s="29"/>
      <c r="I78" s="165"/>
      <c r="J78" s="29"/>
      <c r="K78" s="175"/>
      <c r="L78" s="175" t="str">
        <f t="shared" si="65"/>
        <v/>
      </c>
      <c r="M78" s="29" t="str">
        <f t="shared" ref="M78:N78" si="77">IF(OR(J78="",K78=""),"",IF(AND(G78="STANDARD",H78="NO",L78&lt;31),"YES",IF(AND(G78="STANDARD",H78="YES",L78&lt;45),"YES",IF(AND(G78="EXPEDITED",H78="NO",L78&lt;=3),"YES",IF(AND(G78="EXPEDITED",H78="YES",L78&lt;18),"YES","NO")))))</f>
        <v/>
      </c>
      <c r="N78" s="29" t="str">
        <f t="shared" si="77"/>
        <v/>
      </c>
      <c r="O78" s="29"/>
      <c r="P78" s="29"/>
      <c r="Q78" s="29"/>
    </row>
    <row r="79" spans="1:17" x14ac:dyDescent="0.3">
      <c r="A79" s="165"/>
      <c r="B79" s="29"/>
      <c r="H79" s="29"/>
      <c r="I79" s="165"/>
      <c r="J79" s="29"/>
      <c r="K79" s="175"/>
      <c r="L79" s="175" t="str">
        <f t="shared" si="65"/>
        <v/>
      </c>
      <c r="M79" s="29" t="str">
        <f t="shared" ref="M79:N79" si="78">IF(OR(J79="",K79=""),"",IF(AND(G79="STANDARD",H79="NO",L79&lt;31),"YES",IF(AND(G79="STANDARD",H79="YES",L79&lt;45),"YES",IF(AND(G79="EXPEDITED",H79="NO",L79&lt;=3),"YES",IF(AND(G79="EXPEDITED",H79="YES",L79&lt;18),"YES","NO")))))</f>
        <v/>
      </c>
      <c r="N79" s="29" t="str">
        <f t="shared" si="78"/>
        <v/>
      </c>
      <c r="O79" s="29"/>
      <c r="P79" s="29"/>
      <c r="Q79" s="29"/>
    </row>
    <row r="80" spans="1:17" x14ac:dyDescent="0.3">
      <c r="A80" s="165"/>
      <c r="B80" s="29"/>
      <c r="H80" s="29"/>
      <c r="I80" s="165"/>
      <c r="J80" s="29"/>
      <c r="K80" s="175"/>
      <c r="L80" s="175" t="str">
        <f t="shared" si="65"/>
        <v/>
      </c>
      <c r="M80" s="29" t="str">
        <f t="shared" ref="M80:N80" si="79">IF(OR(J80="",K80=""),"",IF(AND(G80="STANDARD",H80="NO",L80&lt;31),"YES",IF(AND(G80="STANDARD",H80="YES",L80&lt;45),"YES",IF(AND(G80="EXPEDITED",H80="NO",L80&lt;=3),"YES",IF(AND(G80="EXPEDITED",H80="YES",L80&lt;18),"YES","NO")))))</f>
        <v/>
      </c>
      <c r="N80" s="29" t="str">
        <f t="shared" si="79"/>
        <v/>
      </c>
      <c r="O80" s="29"/>
      <c r="P80" s="29"/>
      <c r="Q80" s="29"/>
    </row>
    <row r="81" spans="1:17" x14ac:dyDescent="0.3">
      <c r="A81" s="165"/>
      <c r="B81" s="29"/>
      <c r="H81" s="29"/>
      <c r="I81" s="165"/>
      <c r="J81" s="29"/>
      <c r="K81" s="175"/>
      <c r="L81" s="175" t="str">
        <f t="shared" si="65"/>
        <v/>
      </c>
      <c r="M81" s="29" t="str">
        <f t="shared" ref="M81:N81" si="80">IF(OR(J81="",K81=""),"",IF(AND(G81="STANDARD",H81="NO",L81&lt;31),"YES",IF(AND(G81="STANDARD",H81="YES",L81&lt;45),"YES",IF(AND(G81="EXPEDITED",H81="NO",L81&lt;=3),"YES",IF(AND(G81="EXPEDITED",H81="YES",L81&lt;18),"YES","NO")))))</f>
        <v/>
      </c>
      <c r="N81" s="29" t="str">
        <f t="shared" si="80"/>
        <v/>
      </c>
      <c r="O81" s="29"/>
      <c r="P81" s="29"/>
      <c r="Q81" s="29"/>
    </row>
    <row r="82" spans="1:17" x14ac:dyDescent="0.3">
      <c r="A82" s="165"/>
      <c r="B82" s="29"/>
      <c r="H82" s="29"/>
      <c r="I82" s="165"/>
      <c r="J82" s="29"/>
      <c r="K82" s="175"/>
      <c r="L82" s="175" t="str">
        <f t="shared" si="65"/>
        <v/>
      </c>
      <c r="M82" s="29" t="str">
        <f t="shared" ref="M82:N82" si="81">IF(OR(J82="",K82=""),"",IF(AND(G82="STANDARD",H82="NO",L82&lt;31),"YES",IF(AND(G82="STANDARD",H82="YES",L82&lt;45),"YES",IF(AND(G82="EXPEDITED",H82="NO",L82&lt;=3),"YES",IF(AND(G82="EXPEDITED",H82="YES",L82&lt;18),"YES","NO")))))</f>
        <v/>
      </c>
      <c r="N82" s="29" t="str">
        <f t="shared" si="81"/>
        <v/>
      </c>
      <c r="O82" s="29"/>
      <c r="P82" s="29"/>
      <c r="Q82" s="29"/>
    </row>
    <row r="83" spans="1:17" x14ac:dyDescent="0.3">
      <c r="A83" s="165"/>
      <c r="B83" s="29"/>
      <c r="H83" s="29"/>
      <c r="I83" s="165"/>
      <c r="J83" s="29"/>
      <c r="K83" s="175"/>
      <c r="L83" s="175" t="str">
        <f t="shared" si="65"/>
        <v/>
      </c>
      <c r="M83" s="29" t="str">
        <f t="shared" ref="M83:N83" si="82">IF(OR(J83="",K83=""),"",IF(AND(G83="STANDARD",H83="NO",L83&lt;31),"YES",IF(AND(G83="STANDARD",H83="YES",L83&lt;45),"YES",IF(AND(G83="EXPEDITED",H83="NO",L83&lt;=3),"YES",IF(AND(G83="EXPEDITED",H83="YES",L83&lt;18),"YES","NO")))))</f>
        <v/>
      </c>
      <c r="N83" s="29" t="str">
        <f t="shared" si="82"/>
        <v/>
      </c>
      <c r="O83" s="29"/>
      <c r="P83" s="29"/>
      <c r="Q83" s="29"/>
    </row>
    <row r="84" spans="1:17" x14ac:dyDescent="0.3">
      <c r="A84" s="165"/>
      <c r="B84" s="29"/>
      <c r="H84" s="29"/>
      <c r="I84" s="165"/>
      <c r="J84" s="29"/>
      <c r="K84" s="175"/>
      <c r="L84" s="175" t="str">
        <f t="shared" si="65"/>
        <v/>
      </c>
      <c r="M84" s="29" t="str">
        <f t="shared" ref="M84:N84" si="83">IF(OR(J84="",K84=""),"",IF(AND(G84="STANDARD",H84="NO",L84&lt;31),"YES",IF(AND(G84="STANDARD",H84="YES",L84&lt;45),"YES",IF(AND(G84="EXPEDITED",H84="NO",L84&lt;=3),"YES",IF(AND(G84="EXPEDITED",H84="YES",L84&lt;18),"YES","NO")))))</f>
        <v/>
      </c>
      <c r="N84" s="29" t="str">
        <f t="shared" si="83"/>
        <v/>
      </c>
      <c r="O84" s="29"/>
      <c r="P84" s="29"/>
      <c r="Q84" s="29"/>
    </row>
    <row r="85" spans="1:17" x14ac:dyDescent="0.3">
      <c r="A85" s="165"/>
      <c r="B85" s="29"/>
      <c r="H85" s="29"/>
      <c r="I85" s="165"/>
      <c r="J85" s="29"/>
      <c r="K85" s="175"/>
      <c r="L85" s="175" t="str">
        <f t="shared" si="65"/>
        <v/>
      </c>
      <c r="M85" s="29" t="str">
        <f t="shared" ref="M85:N85" si="84">IF(OR(J85="",K85=""),"",IF(AND(G85="STANDARD",H85="NO",L85&lt;31),"YES",IF(AND(G85="STANDARD",H85="YES",L85&lt;45),"YES",IF(AND(G85="EXPEDITED",H85="NO",L85&lt;=3),"YES",IF(AND(G85="EXPEDITED",H85="YES",L85&lt;18),"YES","NO")))))</f>
        <v/>
      </c>
      <c r="N85" s="29" t="str">
        <f t="shared" si="84"/>
        <v/>
      </c>
      <c r="O85" s="29"/>
      <c r="P85" s="29"/>
      <c r="Q85" s="29"/>
    </row>
    <row r="86" spans="1:17" x14ac:dyDescent="0.3">
      <c r="A86" s="165"/>
      <c r="B86" s="29"/>
      <c r="H86" s="29"/>
      <c r="I86" s="165"/>
      <c r="J86" s="29"/>
      <c r="K86" s="175"/>
      <c r="L86" s="175" t="str">
        <f t="shared" si="65"/>
        <v/>
      </c>
      <c r="M86" s="29" t="str">
        <f t="shared" ref="M86:N86" si="85">IF(OR(J86="",K86=""),"",IF(AND(G86="STANDARD",H86="NO",L86&lt;31),"YES",IF(AND(G86="STANDARD",H86="YES",L86&lt;45),"YES",IF(AND(G86="EXPEDITED",H86="NO",L86&lt;=3),"YES",IF(AND(G86="EXPEDITED",H86="YES",L86&lt;18),"YES","NO")))))</f>
        <v/>
      </c>
      <c r="N86" s="29" t="str">
        <f t="shared" si="85"/>
        <v/>
      </c>
      <c r="O86" s="29"/>
      <c r="P86" s="29"/>
      <c r="Q86" s="29"/>
    </row>
    <row r="87" spans="1:17" x14ac:dyDescent="0.3">
      <c r="A87" s="165"/>
      <c r="B87" s="29"/>
      <c r="H87" s="29"/>
      <c r="I87" s="165"/>
      <c r="J87" s="29"/>
      <c r="K87" s="175"/>
      <c r="L87" s="175" t="str">
        <f t="shared" si="65"/>
        <v/>
      </c>
      <c r="M87" s="29" t="str">
        <f t="shared" ref="M87:N87" si="86">IF(OR(J87="",K87=""),"",IF(AND(G87="STANDARD",H87="NO",L87&lt;31),"YES",IF(AND(G87="STANDARD",H87="YES",L87&lt;45),"YES",IF(AND(G87="EXPEDITED",H87="NO",L87&lt;=3),"YES",IF(AND(G87="EXPEDITED",H87="YES",L87&lt;18),"YES","NO")))))</f>
        <v/>
      </c>
      <c r="N87" s="29" t="str">
        <f t="shared" si="86"/>
        <v/>
      </c>
      <c r="O87" s="29"/>
      <c r="P87" s="29"/>
      <c r="Q87" s="29"/>
    </row>
    <row r="88" spans="1:17" x14ac:dyDescent="0.3">
      <c r="A88" s="165"/>
      <c r="B88" s="29"/>
      <c r="H88" s="29"/>
      <c r="I88" s="165"/>
      <c r="J88" s="29"/>
      <c r="K88" s="175"/>
      <c r="L88" s="175" t="str">
        <f t="shared" si="65"/>
        <v/>
      </c>
      <c r="M88" s="29" t="str">
        <f t="shared" ref="M88:N88" si="87">IF(OR(J88="",K88=""),"",IF(AND(G88="STANDARD",H88="NO",L88&lt;31),"YES",IF(AND(G88="STANDARD",H88="YES",L88&lt;45),"YES",IF(AND(G88="EXPEDITED",H88="NO",L88&lt;=3),"YES",IF(AND(G88="EXPEDITED",H88="YES",L88&lt;18),"YES","NO")))))</f>
        <v/>
      </c>
      <c r="N88" s="29" t="str">
        <f t="shared" si="87"/>
        <v/>
      </c>
      <c r="O88" s="29"/>
      <c r="P88" s="29"/>
      <c r="Q88" s="29"/>
    </row>
    <row r="89" spans="1:17" x14ac:dyDescent="0.3">
      <c r="A89" s="165"/>
      <c r="B89" s="29"/>
      <c r="H89" s="29"/>
      <c r="I89" s="165"/>
      <c r="J89" s="29"/>
      <c r="K89" s="175"/>
      <c r="L89" s="175" t="str">
        <f t="shared" si="65"/>
        <v/>
      </c>
      <c r="M89" s="29" t="str">
        <f t="shared" ref="M89:N89" si="88">IF(OR(J89="",K89=""),"",IF(AND(G89="STANDARD",H89="NO",L89&lt;31),"YES",IF(AND(G89="STANDARD",H89="YES",L89&lt;45),"YES",IF(AND(G89="EXPEDITED",H89="NO",L89&lt;=3),"YES",IF(AND(G89="EXPEDITED",H89="YES",L89&lt;18),"YES","NO")))))</f>
        <v/>
      </c>
      <c r="N89" s="29" t="str">
        <f t="shared" si="88"/>
        <v/>
      </c>
      <c r="O89" s="29"/>
      <c r="P89" s="29"/>
      <c r="Q89" s="29"/>
    </row>
    <row r="90" spans="1:17" x14ac:dyDescent="0.3">
      <c r="A90" s="165"/>
      <c r="B90" s="29"/>
      <c r="H90" s="29"/>
      <c r="I90" s="165"/>
      <c r="J90" s="29"/>
      <c r="K90" s="175"/>
      <c r="L90" s="175" t="str">
        <f t="shared" si="65"/>
        <v/>
      </c>
      <c r="M90" s="29" t="str">
        <f t="shared" ref="M90:N90" si="89">IF(OR(J90="",K90=""),"",IF(AND(G90="STANDARD",H90="NO",L90&lt;31),"YES",IF(AND(G90="STANDARD",H90="YES",L90&lt;45),"YES",IF(AND(G90="EXPEDITED",H90="NO",L90&lt;=3),"YES",IF(AND(G90="EXPEDITED",H90="YES",L90&lt;18),"YES","NO")))))</f>
        <v/>
      </c>
      <c r="N90" s="29" t="str">
        <f t="shared" si="89"/>
        <v/>
      </c>
      <c r="O90" s="29"/>
      <c r="P90" s="29"/>
      <c r="Q90" s="29"/>
    </row>
    <row r="91" spans="1:17" x14ac:dyDescent="0.3">
      <c r="A91" s="165"/>
      <c r="B91" s="29"/>
      <c r="H91" s="29"/>
      <c r="I91" s="165"/>
      <c r="J91" s="29"/>
      <c r="K91" s="175"/>
      <c r="L91" s="175" t="str">
        <f t="shared" si="65"/>
        <v/>
      </c>
      <c r="M91" s="29" t="str">
        <f t="shared" ref="M91:N91" si="90">IF(OR(J91="",K91=""),"",IF(AND(G91="STANDARD",H91="NO",L91&lt;31),"YES",IF(AND(G91="STANDARD",H91="YES",L91&lt;45),"YES",IF(AND(G91="EXPEDITED",H91="NO",L91&lt;=3),"YES",IF(AND(G91="EXPEDITED",H91="YES",L91&lt;18),"YES","NO")))))</f>
        <v/>
      </c>
      <c r="N91" s="29" t="str">
        <f t="shared" si="90"/>
        <v/>
      </c>
      <c r="O91" s="29"/>
      <c r="P91" s="29"/>
      <c r="Q91" s="29"/>
    </row>
    <row r="92" spans="1:17" x14ac:dyDescent="0.3">
      <c r="A92" s="165"/>
      <c r="B92" s="29"/>
      <c r="H92" s="29"/>
      <c r="I92" s="165"/>
      <c r="J92" s="29"/>
      <c r="K92" s="175"/>
      <c r="L92" s="175" t="str">
        <f t="shared" si="65"/>
        <v/>
      </c>
      <c r="M92" s="29" t="str">
        <f t="shared" ref="M92:N92" si="91">IF(OR(J92="",K92=""),"",IF(AND(G92="STANDARD",H92="NO",L92&lt;31),"YES",IF(AND(G92="STANDARD",H92="YES",L92&lt;45),"YES",IF(AND(G92="EXPEDITED",H92="NO",L92&lt;=3),"YES",IF(AND(G92="EXPEDITED",H92="YES",L92&lt;18),"YES","NO")))))</f>
        <v/>
      </c>
      <c r="N92" s="29" t="str">
        <f t="shared" si="91"/>
        <v/>
      </c>
      <c r="O92" s="29"/>
      <c r="P92" s="29"/>
      <c r="Q92" s="29"/>
    </row>
    <row r="93" spans="1:17" x14ac:dyDescent="0.3">
      <c r="A93" s="165"/>
      <c r="B93" s="29"/>
      <c r="H93" s="29"/>
      <c r="I93" s="165"/>
      <c r="J93" s="29"/>
      <c r="K93" s="175"/>
      <c r="L93" s="175" t="str">
        <f t="shared" si="65"/>
        <v/>
      </c>
      <c r="M93" s="29" t="str">
        <f t="shared" ref="M93:N93" si="92">IF(OR(J93="",K93=""),"",IF(AND(G93="STANDARD",H93="NO",L93&lt;31),"YES",IF(AND(G93="STANDARD",H93="YES",L93&lt;45),"YES",IF(AND(G93="EXPEDITED",H93="NO",L93&lt;=3),"YES",IF(AND(G93="EXPEDITED",H93="YES",L93&lt;18),"YES","NO")))))</f>
        <v/>
      </c>
      <c r="N93" s="29" t="str">
        <f t="shared" si="92"/>
        <v/>
      </c>
      <c r="O93" s="29"/>
      <c r="P93" s="29"/>
      <c r="Q93" s="29"/>
    </row>
    <row r="94" spans="1:17" x14ac:dyDescent="0.3">
      <c r="A94" s="165"/>
      <c r="B94" s="29"/>
      <c r="H94" s="29"/>
      <c r="I94" s="165"/>
      <c r="J94" s="29"/>
      <c r="K94" s="175"/>
      <c r="L94" s="175" t="str">
        <f t="shared" si="65"/>
        <v/>
      </c>
      <c r="M94" s="29" t="str">
        <f t="shared" ref="M94:N94" si="93">IF(OR(J94="",K94=""),"",IF(AND(G94="STANDARD",H94="NO",L94&lt;31),"YES",IF(AND(G94="STANDARD",H94="YES",L94&lt;45),"YES",IF(AND(G94="EXPEDITED",H94="NO",L94&lt;=3),"YES",IF(AND(G94="EXPEDITED",H94="YES",L94&lt;18),"YES","NO")))))</f>
        <v/>
      </c>
      <c r="N94" s="29" t="str">
        <f t="shared" si="93"/>
        <v/>
      </c>
      <c r="O94" s="29"/>
      <c r="P94" s="29"/>
      <c r="Q94" s="29"/>
    </row>
    <row r="95" spans="1:17" x14ac:dyDescent="0.3">
      <c r="A95" s="165"/>
      <c r="B95" s="29"/>
      <c r="H95" s="29"/>
      <c r="I95" s="165"/>
      <c r="J95" s="29"/>
      <c r="K95" s="175"/>
      <c r="L95" s="175" t="str">
        <f t="shared" si="65"/>
        <v/>
      </c>
      <c r="M95" s="29" t="str">
        <f t="shared" ref="M95:N95" si="94">IF(OR(J95="",K95=""),"",IF(AND(G95="STANDARD",H95="NO",L95&lt;31),"YES",IF(AND(G95="STANDARD",H95="YES",L95&lt;45),"YES",IF(AND(G95="EXPEDITED",H95="NO",L95&lt;=3),"YES",IF(AND(G95="EXPEDITED",H95="YES",L95&lt;18),"YES","NO")))))</f>
        <v/>
      </c>
      <c r="N95" s="29" t="str">
        <f t="shared" si="94"/>
        <v/>
      </c>
      <c r="O95" s="29"/>
      <c r="P95" s="29"/>
      <c r="Q95" s="29"/>
    </row>
    <row r="96" spans="1:17" x14ac:dyDescent="0.3">
      <c r="A96" s="165"/>
      <c r="B96" s="29"/>
      <c r="H96" s="29"/>
      <c r="I96" s="165"/>
      <c r="J96" s="29"/>
      <c r="K96" s="175"/>
      <c r="L96" s="175" t="str">
        <f t="shared" si="65"/>
        <v/>
      </c>
      <c r="M96" s="29" t="str">
        <f t="shared" ref="M96:N96" si="95">IF(OR(J96="",K96=""),"",IF(AND(G96="STANDARD",H96="NO",L96&lt;31),"YES",IF(AND(G96="STANDARD",H96="YES",L96&lt;45),"YES",IF(AND(G96="EXPEDITED",H96="NO",L96&lt;=3),"YES",IF(AND(G96="EXPEDITED",H96="YES",L96&lt;18),"YES","NO")))))</f>
        <v/>
      </c>
      <c r="N96" s="29" t="str">
        <f t="shared" si="95"/>
        <v/>
      </c>
      <c r="O96" s="29"/>
      <c r="P96" s="29"/>
      <c r="Q96" s="29"/>
    </row>
    <row r="97" spans="1:17" x14ac:dyDescent="0.3">
      <c r="A97" s="165"/>
      <c r="B97" s="29"/>
      <c r="H97" s="29"/>
      <c r="I97" s="165"/>
      <c r="J97" s="29"/>
      <c r="K97" s="175"/>
      <c r="L97" s="175" t="str">
        <f t="shared" si="65"/>
        <v/>
      </c>
      <c r="M97" s="29" t="str">
        <f t="shared" ref="M97:N97" si="96">IF(OR(J97="",K97=""),"",IF(AND(G97="STANDARD",H97="NO",L97&lt;31),"YES",IF(AND(G97="STANDARD",H97="YES",L97&lt;45),"YES",IF(AND(G97="EXPEDITED",H97="NO",L97&lt;=3),"YES",IF(AND(G97="EXPEDITED",H97="YES",L97&lt;18),"YES","NO")))))</f>
        <v/>
      </c>
      <c r="N97" s="29" t="str">
        <f t="shared" si="96"/>
        <v/>
      </c>
      <c r="O97" s="29"/>
      <c r="P97" s="29"/>
      <c r="Q97" s="29"/>
    </row>
    <row r="98" spans="1:17" x14ac:dyDescent="0.3">
      <c r="A98" s="165"/>
      <c r="B98" s="29"/>
      <c r="H98" s="29"/>
      <c r="I98" s="165"/>
      <c r="J98" s="29"/>
      <c r="K98" s="175"/>
      <c r="L98" s="175" t="str">
        <f t="shared" si="65"/>
        <v/>
      </c>
      <c r="M98" s="29" t="str">
        <f t="shared" ref="M98:N98" si="97">IF(OR(J98="",K98=""),"",IF(AND(G98="STANDARD",H98="NO",L98&lt;31),"YES",IF(AND(G98="STANDARD",H98="YES",L98&lt;45),"YES",IF(AND(G98="EXPEDITED",H98="NO",L98&lt;=3),"YES",IF(AND(G98="EXPEDITED",H98="YES",L98&lt;18),"YES","NO")))))</f>
        <v/>
      </c>
      <c r="N98" s="29" t="str">
        <f t="shared" si="97"/>
        <v/>
      </c>
      <c r="O98" s="29"/>
      <c r="P98" s="29"/>
      <c r="Q98" s="29"/>
    </row>
    <row r="99" spans="1:17" x14ac:dyDescent="0.3">
      <c r="A99" s="165"/>
      <c r="B99" s="29"/>
      <c r="H99" s="29"/>
      <c r="I99" s="165"/>
      <c r="J99" s="29"/>
      <c r="K99" s="175"/>
      <c r="L99" s="175" t="str">
        <f t="shared" si="65"/>
        <v/>
      </c>
      <c r="M99" s="29" t="str">
        <f t="shared" ref="M99:N99" si="98">IF(OR(J99="",K99=""),"",IF(AND(G99="STANDARD",H99="NO",L99&lt;31),"YES",IF(AND(G99="STANDARD",H99="YES",L99&lt;45),"YES",IF(AND(G99="EXPEDITED",H99="NO",L99&lt;=3),"YES",IF(AND(G99="EXPEDITED",H99="YES",L99&lt;18),"YES","NO")))))</f>
        <v/>
      </c>
      <c r="N99" s="29" t="str">
        <f t="shared" si="98"/>
        <v/>
      </c>
      <c r="O99" s="29"/>
      <c r="P99" s="29"/>
      <c r="Q99" s="29"/>
    </row>
    <row r="100" spans="1:17" x14ac:dyDescent="0.3">
      <c r="A100" s="165"/>
      <c r="B100" s="29"/>
      <c r="H100" s="29"/>
      <c r="I100" s="165"/>
      <c r="J100" s="29"/>
      <c r="K100" s="175"/>
      <c r="L100" s="175" t="str">
        <f t="shared" si="65"/>
        <v/>
      </c>
      <c r="M100" s="29" t="str">
        <f t="shared" ref="M100:N100" si="99">IF(OR(J100="",K100=""),"",IF(AND(G100="STANDARD",H100="NO",L100&lt;31),"YES",IF(AND(G100="STANDARD",H100="YES",L100&lt;45),"YES",IF(AND(G100="EXPEDITED",H100="NO",L100&lt;=3),"YES",IF(AND(G100="EXPEDITED",H100="YES",L100&lt;18),"YES","NO")))))</f>
        <v/>
      </c>
      <c r="N100" s="29" t="str">
        <f t="shared" si="99"/>
        <v/>
      </c>
      <c r="O100" s="29"/>
      <c r="P100" s="29"/>
      <c r="Q100" s="29"/>
    </row>
    <row r="101" spans="1:17" x14ac:dyDescent="0.3">
      <c r="A101" s="165"/>
      <c r="B101" s="29"/>
      <c r="H101" s="29"/>
      <c r="I101" s="165"/>
      <c r="J101" s="29"/>
      <c r="K101" s="175"/>
      <c r="L101" s="175" t="str">
        <f t="shared" si="65"/>
        <v/>
      </c>
      <c r="M101" s="29" t="str">
        <f t="shared" ref="M101:N101" si="100">IF(OR(J101="",K101=""),"",IF(AND(G101="STANDARD",H101="NO",L101&lt;31),"YES",IF(AND(G101="STANDARD",H101="YES",L101&lt;45),"YES",IF(AND(G101="EXPEDITED",H101="NO",L101&lt;=3),"YES",IF(AND(G101="EXPEDITED",H101="YES",L101&lt;18),"YES","NO")))))</f>
        <v/>
      </c>
      <c r="N101" s="29" t="str">
        <f t="shared" si="100"/>
        <v/>
      </c>
      <c r="O101" s="29"/>
      <c r="P101" s="29"/>
      <c r="Q101" s="29"/>
    </row>
    <row r="102" spans="1:17" x14ac:dyDescent="0.3">
      <c r="A102" s="165"/>
      <c r="B102" s="29"/>
      <c r="H102" s="29"/>
      <c r="I102" s="165"/>
      <c r="J102" s="29"/>
      <c r="K102" s="175"/>
      <c r="L102" s="175" t="str">
        <f t="shared" si="65"/>
        <v/>
      </c>
      <c r="M102" s="29" t="str">
        <f t="shared" ref="M102:N102" si="101">IF(OR(J102="",K102=""),"",IF(AND(G102="STANDARD",H102="NO",L102&lt;31),"YES",IF(AND(G102="STANDARD",H102="YES",L102&lt;45),"YES",IF(AND(G102="EXPEDITED",H102="NO",L102&lt;=3),"YES",IF(AND(G102="EXPEDITED",H102="YES",L102&lt;18),"YES","NO")))))</f>
        <v/>
      </c>
      <c r="N102" s="29" t="str">
        <f t="shared" si="101"/>
        <v/>
      </c>
      <c r="O102" s="29"/>
      <c r="P102" s="29"/>
      <c r="Q102" s="29"/>
    </row>
    <row r="103" spans="1:17" x14ac:dyDescent="0.3">
      <c r="A103" s="165"/>
      <c r="B103" s="29"/>
      <c r="H103" s="29"/>
      <c r="I103" s="165"/>
      <c r="J103" s="29"/>
      <c r="K103" s="175"/>
      <c r="L103" s="175" t="str">
        <f t="shared" si="65"/>
        <v/>
      </c>
      <c r="M103" s="29" t="str">
        <f t="shared" ref="M103:N103" si="102">IF(OR(J103="",K103=""),"",IF(AND(G103="STANDARD",H103="NO",L103&lt;31),"YES",IF(AND(G103="STANDARD",H103="YES",L103&lt;45),"YES",IF(AND(G103="EXPEDITED",H103="NO",L103&lt;=3),"YES",IF(AND(G103="EXPEDITED",H103="YES",L103&lt;18),"YES","NO")))))</f>
        <v/>
      </c>
      <c r="N103" s="29" t="str">
        <f t="shared" si="102"/>
        <v/>
      </c>
      <c r="O103" s="29"/>
      <c r="P103" s="29"/>
      <c r="Q103" s="29"/>
    </row>
    <row r="104" spans="1:17" x14ac:dyDescent="0.3">
      <c r="A104" s="165"/>
      <c r="B104" s="29"/>
      <c r="H104" s="29"/>
      <c r="I104" s="165"/>
      <c r="J104" s="29"/>
      <c r="K104" s="175"/>
      <c r="L104" s="175" t="str">
        <f t="shared" si="65"/>
        <v/>
      </c>
      <c r="M104" s="29" t="str">
        <f t="shared" ref="M104:N104" si="103">IF(OR(J104="",K104=""),"",IF(AND(G104="STANDARD",H104="NO",L104&lt;31),"YES",IF(AND(G104="STANDARD",H104="YES",L104&lt;45),"YES",IF(AND(G104="EXPEDITED",H104="NO",L104&lt;=3),"YES",IF(AND(G104="EXPEDITED",H104="YES",L104&lt;18),"YES","NO")))))</f>
        <v/>
      </c>
      <c r="N104" s="29" t="str">
        <f t="shared" si="103"/>
        <v/>
      </c>
      <c r="O104" s="29"/>
      <c r="P104" s="29"/>
      <c r="Q104" s="29"/>
    </row>
    <row r="105" spans="1:17" x14ac:dyDescent="0.3">
      <c r="A105" s="165"/>
      <c r="B105" s="29"/>
      <c r="H105" s="29"/>
      <c r="I105" s="165"/>
      <c r="J105" s="29"/>
      <c r="K105" s="175"/>
      <c r="L105" s="175" t="str">
        <f t="shared" si="65"/>
        <v/>
      </c>
      <c r="M105" s="29" t="str">
        <f t="shared" ref="M105:N105" si="104">IF(OR(J105="",K105=""),"",IF(AND(G105="STANDARD",H105="NO",L105&lt;31),"YES",IF(AND(G105="STANDARD",H105="YES",L105&lt;45),"YES",IF(AND(G105="EXPEDITED",H105="NO",L105&lt;=3),"YES",IF(AND(G105="EXPEDITED",H105="YES",L105&lt;18),"YES","NO")))))</f>
        <v/>
      </c>
      <c r="N105" s="29" t="str">
        <f t="shared" si="104"/>
        <v/>
      </c>
      <c r="O105" s="29"/>
      <c r="P105" s="29"/>
      <c r="Q105" s="29"/>
    </row>
    <row r="106" spans="1:17" x14ac:dyDescent="0.3">
      <c r="A106" s="165"/>
      <c r="B106" s="29"/>
      <c r="H106" s="29"/>
      <c r="I106" s="165"/>
      <c r="J106" s="29"/>
      <c r="K106" s="175"/>
      <c r="L106" s="175" t="str">
        <f t="shared" si="65"/>
        <v/>
      </c>
      <c r="M106" s="29" t="str">
        <f t="shared" ref="M106:N106" si="105">IF(OR(J106="",K106=""),"",IF(AND(G106="STANDARD",H106="NO",L106&lt;31),"YES",IF(AND(G106="STANDARD",H106="YES",L106&lt;45),"YES",IF(AND(G106="EXPEDITED",H106="NO",L106&lt;=3),"YES",IF(AND(G106="EXPEDITED",H106="YES",L106&lt;18),"YES","NO")))))</f>
        <v/>
      </c>
      <c r="N106" s="29" t="str">
        <f t="shared" si="105"/>
        <v/>
      </c>
      <c r="O106" s="29"/>
      <c r="P106" s="29"/>
      <c r="Q106" s="29"/>
    </row>
    <row r="107" spans="1:17" x14ac:dyDescent="0.3">
      <c r="A107" s="165"/>
      <c r="B107" s="29"/>
      <c r="H107" s="29"/>
      <c r="I107" s="165"/>
      <c r="J107" s="29"/>
      <c r="K107" s="175"/>
      <c r="L107" s="175" t="str">
        <f t="shared" si="65"/>
        <v/>
      </c>
      <c r="M107" s="29" t="str">
        <f t="shared" ref="M107:N107" si="106">IF(OR(J107="",K107=""),"",IF(AND(G107="STANDARD",H107="NO",L107&lt;31),"YES",IF(AND(G107="STANDARD",H107="YES",L107&lt;45),"YES",IF(AND(G107="EXPEDITED",H107="NO",L107&lt;=3),"YES",IF(AND(G107="EXPEDITED",H107="YES",L107&lt;18),"YES","NO")))))</f>
        <v/>
      </c>
      <c r="N107" s="29" t="str">
        <f t="shared" si="106"/>
        <v/>
      </c>
      <c r="O107" s="29"/>
      <c r="P107" s="29"/>
      <c r="Q107" s="29"/>
    </row>
    <row r="108" spans="1:17" x14ac:dyDescent="0.3">
      <c r="A108" s="165"/>
      <c r="B108" s="29"/>
      <c r="H108" s="29"/>
      <c r="I108" s="165"/>
      <c r="J108" s="29"/>
      <c r="K108" s="175"/>
      <c r="L108" s="175" t="str">
        <f t="shared" si="65"/>
        <v/>
      </c>
      <c r="M108" s="29" t="str">
        <f t="shared" ref="M108:N108" si="107">IF(OR(J108="",K108=""),"",IF(AND(G108="STANDARD",H108="NO",L108&lt;31),"YES",IF(AND(G108="STANDARD",H108="YES",L108&lt;45),"YES",IF(AND(G108="EXPEDITED",H108="NO",L108&lt;=3),"YES",IF(AND(G108="EXPEDITED",H108="YES",L108&lt;18),"YES","NO")))))</f>
        <v/>
      </c>
      <c r="N108" s="29" t="str">
        <f t="shared" si="107"/>
        <v/>
      </c>
      <c r="O108" s="29"/>
      <c r="P108" s="29"/>
      <c r="Q108" s="29"/>
    </row>
    <row r="109" spans="1:17" x14ac:dyDescent="0.3">
      <c r="A109" s="165"/>
      <c r="B109" s="29"/>
      <c r="H109" s="29"/>
      <c r="I109" s="165"/>
      <c r="J109" s="29"/>
      <c r="K109" s="175"/>
      <c r="L109" s="175" t="str">
        <f t="shared" si="65"/>
        <v/>
      </c>
      <c r="M109" s="29" t="str">
        <f t="shared" ref="M109:N109" si="108">IF(OR(J109="",K109=""),"",IF(AND(G109="STANDARD",H109="NO",L109&lt;31),"YES",IF(AND(G109="STANDARD",H109="YES",L109&lt;45),"YES",IF(AND(G109="EXPEDITED",H109="NO",L109&lt;=3),"YES",IF(AND(G109="EXPEDITED",H109="YES",L109&lt;18),"YES","NO")))))</f>
        <v/>
      </c>
      <c r="N109" s="29" t="str">
        <f t="shared" si="108"/>
        <v/>
      </c>
      <c r="O109" s="29"/>
      <c r="P109" s="29"/>
      <c r="Q109" s="29"/>
    </row>
    <row r="110" spans="1:17" x14ac:dyDescent="0.3">
      <c r="A110" s="165"/>
      <c r="B110" s="29"/>
      <c r="H110" s="29"/>
      <c r="I110" s="165"/>
      <c r="J110" s="29"/>
      <c r="K110" s="175"/>
      <c r="L110" s="175" t="str">
        <f t="shared" si="65"/>
        <v/>
      </c>
      <c r="M110" s="29" t="str">
        <f t="shared" ref="M110:N110" si="109">IF(OR(J110="",K110=""),"",IF(AND(G110="STANDARD",H110="NO",L110&lt;31),"YES",IF(AND(G110="STANDARD",H110="YES",L110&lt;45),"YES",IF(AND(G110="EXPEDITED",H110="NO",L110&lt;=3),"YES",IF(AND(G110="EXPEDITED",H110="YES",L110&lt;18),"YES","NO")))))</f>
        <v/>
      </c>
      <c r="N110" s="29" t="str">
        <f t="shared" si="109"/>
        <v/>
      </c>
      <c r="O110" s="29"/>
      <c r="P110" s="29"/>
      <c r="Q110" s="29"/>
    </row>
    <row r="111" spans="1:17" x14ac:dyDescent="0.3">
      <c r="A111" s="165"/>
      <c r="B111" s="29"/>
      <c r="H111" s="29"/>
      <c r="I111" s="165"/>
      <c r="J111" s="29"/>
      <c r="K111" s="175"/>
      <c r="L111" s="175" t="str">
        <f t="shared" si="65"/>
        <v/>
      </c>
      <c r="M111" s="29" t="str">
        <f t="shared" ref="M111:N111" si="110">IF(OR(J111="",K111=""),"",IF(AND(G111="STANDARD",H111="NO",L111&lt;31),"YES",IF(AND(G111="STANDARD",H111="YES",L111&lt;45),"YES",IF(AND(G111="EXPEDITED",H111="NO",L111&lt;=3),"YES",IF(AND(G111="EXPEDITED",H111="YES",L111&lt;18),"YES","NO")))))</f>
        <v/>
      </c>
      <c r="N111" s="29" t="str">
        <f t="shared" si="110"/>
        <v/>
      </c>
      <c r="O111" s="29"/>
      <c r="P111" s="29"/>
      <c r="Q111" s="29"/>
    </row>
    <row r="112" spans="1:17" x14ac:dyDescent="0.3">
      <c r="A112" s="165"/>
      <c r="B112" s="29"/>
      <c r="H112" s="29"/>
      <c r="I112" s="165"/>
      <c r="J112" s="29"/>
      <c r="K112" s="175"/>
      <c r="L112" s="175" t="str">
        <f t="shared" si="65"/>
        <v/>
      </c>
      <c r="M112" s="29" t="str">
        <f t="shared" ref="M112:N112" si="111">IF(OR(J112="",K112=""),"",IF(AND(G112="STANDARD",H112="NO",L112&lt;31),"YES",IF(AND(G112="STANDARD",H112="YES",L112&lt;45),"YES",IF(AND(G112="EXPEDITED",H112="NO",L112&lt;=3),"YES",IF(AND(G112="EXPEDITED",H112="YES",L112&lt;18),"YES","NO")))))</f>
        <v/>
      </c>
      <c r="N112" s="29" t="str">
        <f t="shared" si="111"/>
        <v/>
      </c>
      <c r="O112" s="29"/>
      <c r="P112" s="29"/>
      <c r="Q112" s="29"/>
    </row>
    <row r="113" spans="1:17" x14ac:dyDescent="0.3">
      <c r="A113" s="165"/>
      <c r="B113" s="29"/>
      <c r="H113" s="29"/>
      <c r="I113" s="165"/>
      <c r="J113" s="29"/>
      <c r="K113" s="175"/>
      <c r="L113" s="175" t="str">
        <f t="shared" si="65"/>
        <v/>
      </c>
      <c r="M113" s="29" t="str">
        <f t="shared" ref="M113:N113" si="112">IF(OR(J113="",K113=""),"",IF(AND(G113="STANDARD",H113="NO",L113&lt;31),"YES",IF(AND(G113="STANDARD",H113="YES",L113&lt;45),"YES",IF(AND(G113="EXPEDITED",H113="NO",L113&lt;=3),"YES",IF(AND(G113="EXPEDITED",H113="YES",L113&lt;18),"YES","NO")))))</f>
        <v/>
      </c>
      <c r="N113" s="29" t="str">
        <f t="shared" si="112"/>
        <v/>
      </c>
      <c r="O113" s="29"/>
      <c r="P113" s="29"/>
      <c r="Q113" s="29"/>
    </row>
    <row r="114" spans="1:17" x14ac:dyDescent="0.3">
      <c r="A114" s="165"/>
      <c r="B114" s="29"/>
      <c r="H114" s="29"/>
      <c r="I114" s="165"/>
      <c r="J114" s="29"/>
      <c r="K114" s="175"/>
      <c r="L114" s="175" t="str">
        <f t="shared" si="65"/>
        <v/>
      </c>
      <c r="M114" s="29" t="str">
        <f t="shared" ref="M114:N114" si="113">IF(OR(J114="",K114=""),"",IF(AND(G114="STANDARD",H114="NO",L114&lt;31),"YES",IF(AND(G114="STANDARD",H114="YES",L114&lt;45),"YES",IF(AND(G114="EXPEDITED",H114="NO",L114&lt;=3),"YES",IF(AND(G114="EXPEDITED",H114="YES",L114&lt;18),"YES","NO")))))</f>
        <v/>
      </c>
      <c r="N114" s="29" t="str">
        <f t="shared" si="113"/>
        <v/>
      </c>
      <c r="O114" s="29"/>
      <c r="P114" s="29"/>
      <c r="Q114" s="29"/>
    </row>
    <row r="115" spans="1:17" x14ac:dyDescent="0.3">
      <c r="A115" s="165"/>
      <c r="B115" s="29"/>
      <c r="H115" s="29"/>
      <c r="I115" s="165"/>
      <c r="J115" s="29"/>
      <c r="K115" s="175"/>
      <c r="L115" s="175" t="str">
        <f t="shared" si="65"/>
        <v/>
      </c>
      <c r="M115" s="29" t="str">
        <f t="shared" ref="M115:N115" si="114">IF(OR(J115="",K115=""),"",IF(AND(G115="STANDARD",H115="NO",L115&lt;31),"YES",IF(AND(G115="STANDARD",H115="YES",L115&lt;45),"YES",IF(AND(G115="EXPEDITED",H115="NO",L115&lt;=3),"YES",IF(AND(G115="EXPEDITED",H115="YES",L115&lt;18),"YES","NO")))))</f>
        <v/>
      </c>
      <c r="N115" s="29" t="str">
        <f t="shared" si="114"/>
        <v/>
      </c>
      <c r="O115" s="29"/>
      <c r="P115" s="29"/>
      <c r="Q115" s="29"/>
    </row>
    <row r="116" spans="1:17" x14ac:dyDescent="0.3">
      <c r="A116" s="165"/>
      <c r="B116" s="29"/>
      <c r="H116" s="29"/>
      <c r="I116" s="165"/>
      <c r="J116" s="29"/>
      <c r="K116" s="175"/>
      <c r="L116" s="175" t="str">
        <f t="shared" si="65"/>
        <v/>
      </c>
      <c r="M116" s="29" t="str">
        <f t="shared" ref="M116:N116" si="115">IF(OR(J116="",K116=""),"",IF(AND(G116="STANDARD",H116="NO",L116&lt;31),"YES",IF(AND(G116="STANDARD",H116="YES",L116&lt;45),"YES",IF(AND(G116="EXPEDITED",H116="NO",L116&lt;=3),"YES",IF(AND(G116="EXPEDITED",H116="YES",L116&lt;18),"YES","NO")))))</f>
        <v/>
      </c>
      <c r="N116" s="29" t="str">
        <f t="shared" si="115"/>
        <v/>
      </c>
      <c r="O116" s="29"/>
      <c r="P116" s="29"/>
      <c r="Q116" s="29"/>
    </row>
    <row r="117" spans="1:17" x14ac:dyDescent="0.3">
      <c r="A117" s="165"/>
      <c r="B117" s="29"/>
      <c r="H117" s="29"/>
      <c r="I117" s="165"/>
      <c r="J117" s="29"/>
      <c r="K117" s="175"/>
      <c r="L117" s="175" t="str">
        <f t="shared" si="65"/>
        <v/>
      </c>
      <c r="M117" s="29" t="str">
        <f t="shared" ref="M117:N117" si="116">IF(OR(J117="",K117=""),"",IF(AND(G117="STANDARD",H117="NO",L117&lt;31),"YES",IF(AND(G117="STANDARD",H117="YES",L117&lt;45),"YES",IF(AND(G117="EXPEDITED",H117="NO",L117&lt;=3),"YES",IF(AND(G117="EXPEDITED",H117="YES",L117&lt;18),"YES","NO")))))</f>
        <v/>
      </c>
      <c r="N117" s="29" t="str">
        <f t="shared" si="116"/>
        <v/>
      </c>
      <c r="O117" s="29"/>
      <c r="P117" s="29"/>
      <c r="Q117" s="29"/>
    </row>
    <row r="118" spans="1:17" x14ac:dyDescent="0.3">
      <c r="A118" s="165"/>
      <c r="B118" s="29"/>
      <c r="H118" s="29"/>
      <c r="I118" s="165"/>
      <c r="J118" s="29"/>
      <c r="K118" s="175"/>
      <c r="L118" s="175" t="str">
        <f t="shared" si="65"/>
        <v/>
      </c>
      <c r="M118" s="29" t="str">
        <f t="shared" ref="M118:N118" si="117">IF(OR(J118="",K118=""),"",IF(AND(G118="STANDARD",H118="NO",L118&lt;31),"YES",IF(AND(G118="STANDARD",H118="YES",L118&lt;45),"YES",IF(AND(G118="EXPEDITED",H118="NO",L118&lt;=3),"YES",IF(AND(G118="EXPEDITED",H118="YES",L118&lt;18),"YES","NO")))))</f>
        <v/>
      </c>
      <c r="N118" s="29" t="str">
        <f t="shared" si="117"/>
        <v/>
      </c>
      <c r="O118" s="29"/>
      <c r="P118" s="29"/>
      <c r="Q118" s="29"/>
    </row>
    <row r="119" spans="1:17" x14ac:dyDescent="0.3">
      <c r="A119" s="165"/>
      <c r="B119" s="29"/>
      <c r="H119" s="29"/>
      <c r="I119" s="165"/>
      <c r="J119" s="29"/>
      <c r="K119" s="175"/>
      <c r="L119" s="175" t="str">
        <f t="shared" si="65"/>
        <v/>
      </c>
      <c r="M119" s="29" t="str">
        <f t="shared" ref="M119:N119" si="118">IF(OR(J119="",K119=""),"",IF(AND(G119="STANDARD",H119="NO",L119&lt;31),"YES",IF(AND(G119="STANDARD",H119="YES",L119&lt;45),"YES",IF(AND(G119="EXPEDITED",H119="NO",L119&lt;=3),"YES",IF(AND(G119="EXPEDITED",H119="YES",L119&lt;18),"YES","NO")))))</f>
        <v/>
      </c>
      <c r="N119" s="29" t="str">
        <f t="shared" si="118"/>
        <v/>
      </c>
      <c r="O119" s="29"/>
      <c r="P119" s="29"/>
      <c r="Q119" s="29"/>
    </row>
    <row r="120" spans="1:17" x14ac:dyDescent="0.3">
      <c r="A120" s="165"/>
      <c r="B120" s="29"/>
      <c r="H120" s="29"/>
      <c r="I120" s="165"/>
      <c r="J120" s="29"/>
      <c r="K120" s="175"/>
      <c r="L120" s="175" t="str">
        <f t="shared" si="65"/>
        <v/>
      </c>
      <c r="M120" s="29" t="str">
        <f t="shared" ref="M120:N120" si="119">IF(OR(J120="",K120=""),"",IF(AND(G120="STANDARD",H120="NO",L120&lt;31),"YES",IF(AND(G120="STANDARD",H120="YES",L120&lt;45),"YES",IF(AND(G120="EXPEDITED",H120="NO",L120&lt;=3),"YES",IF(AND(G120="EXPEDITED",H120="YES",L120&lt;18),"YES","NO")))))</f>
        <v/>
      </c>
      <c r="N120" s="29" t="str">
        <f t="shared" si="119"/>
        <v/>
      </c>
      <c r="O120" s="29"/>
      <c r="P120" s="29"/>
      <c r="Q120" s="29"/>
    </row>
    <row r="121" spans="1:17" x14ac:dyDescent="0.3">
      <c r="A121" s="165"/>
      <c r="B121" s="29"/>
      <c r="H121" s="29"/>
      <c r="I121" s="165"/>
      <c r="J121" s="29"/>
      <c r="K121" s="175"/>
      <c r="L121" s="175" t="str">
        <f t="shared" si="65"/>
        <v/>
      </c>
      <c r="M121" s="29" t="str">
        <f t="shared" ref="M121:N121" si="120">IF(OR(J121="",K121=""),"",IF(AND(G121="STANDARD",H121="NO",L121&lt;31),"YES",IF(AND(G121="STANDARD",H121="YES",L121&lt;45),"YES",IF(AND(G121="EXPEDITED",H121="NO",L121&lt;=3),"YES",IF(AND(G121="EXPEDITED",H121="YES",L121&lt;18),"YES","NO")))))</f>
        <v/>
      </c>
      <c r="N121" s="29" t="str">
        <f t="shared" si="120"/>
        <v/>
      </c>
      <c r="O121" s="29"/>
      <c r="P121" s="29"/>
      <c r="Q121" s="29"/>
    </row>
    <row r="122" spans="1:17" x14ac:dyDescent="0.3">
      <c r="A122" s="165"/>
      <c r="B122" s="29"/>
      <c r="H122" s="29"/>
      <c r="I122" s="165"/>
      <c r="J122" s="29"/>
      <c r="K122" s="175"/>
      <c r="L122" s="175" t="str">
        <f t="shared" si="65"/>
        <v/>
      </c>
      <c r="M122" s="29" t="str">
        <f t="shared" ref="M122:N122" si="121">IF(OR(J122="",K122=""),"",IF(AND(G122="STANDARD",H122="NO",L122&lt;31),"YES",IF(AND(G122="STANDARD",H122="YES",L122&lt;45),"YES",IF(AND(G122="EXPEDITED",H122="NO",L122&lt;=3),"YES",IF(AND(G122="EXPEDITED",H122="YES",L122&lt;18),"YES","NO")))))</f>
        <v/>
      </c>
      <c r="N122" s="29" t="str">
        <f t="shared" si="121"/>
        <v/>
      </c>
      <c r="O122" s="29"/>
      <c r="P122" s="29"/>
      <c r="Q122" s="29"/>
    </row>
    <row r="123" spans="1:17" x14ac:dyDescent="0.3">
      <c r="A123" s="165"/>
      <c r="B123" s="29"/>
      <c r="H123" s="29"/>
      <c r="I123" s="165"/>
      <c r="J123" s="29"/>
      <c r="K123" s="175"/>
      <c r="L123" s="175" t="str">
        <f t="shared" si="65"/>
        <v/>
      </c>
      <c r="M123" s="29" t="str">
        <f t="shared" ref="M123:N123" si="122">IF(OR(J123="",K123=""),"",IF(AND(G123="STANDARD",H123="NO",L123&lt;31),"YES",IF(AND(G123="STANDARD",H123="YES",L123&lt;45),"YES",IF(AND(G123="EXPEDITED",H123="NO",L123&lt;=3),"YES",IF(AND(G123="EXPEDITED",H123="YES",L123&lt;18),"YES","NO")))))</f>
        <v/>
      </c>
      <c r="N123" s="29" t="str">
        <f t="shared" si="122"/>
        <v/>
      </c>
      <c r="O123" s="29"/>
      <c r="P123" s="29"/>
      <c r="Q123" s="29"/>
    </row>
    <row r="124" spans="1:17" x14ac:dyDescent="0.3">
      <c r="A124" s="165"/>
      <c r="B124" s="29"/>
      <c r="H124" s="29"/>
      <c r="I124" s="165"/>
      <c r="J124" s="29"/>
      <c r="K124" s="175"/>
      <c r="L124" s="175" t="str">
        <f t="shared" si="65"/>
        <v/>
      </c>
      <c r="M124" s="29" t="str">
        <f t="shared" ref="M124:N124" si="123">IF(OR(J124="",K124=""),"",IF(AND(G124="STANDARD",H124="NO",L124&lt;31),"YES",IF(AND(G124="STANDARD",H124="YES",L124&lt;45),"YES",IF(AND(G124="EXPEDITED",H124="NO",L124&lt;=3),"YES",IF(AND(G124="EXPEDITED",H124="YES",L124&lt;18),"YES","NO")))))</f>
        <v/>
      </c>
      <c r="N124" s="29" t="str">
        <f t="shared" si="123"/>
        <v/>
      </c>
      <c r="O124" s="29"/>
      <c r="P124" s="29"/>
      <c r="Q124" s="29"/>
    </row>
    <row r="125" spans="1:17" x14ac:dyDescent="0.3">
      <c r="A125" s="165"/>
      <c r="B125" s="29"/>
      <c r="H125" s="29"/>
      <c r="I125" s="165"/>
      <c r="J125" s="29"/>
      <c r="K125" s="175"/>
      <c r="L125" s="175" t="str">
        <f t="shared" si="65"/>
        <v/>
      </c>
      <c r="M125" s="29" t="str">
        <f t="shared" ref="M125:N125" si="124">IF(OR(J125="",K125=""),"",IF(AND(G125="STANDARD",H125="NO",L125&lt;31),"YES",IF(AND(G125="STANDARD",H125="YES",L125&lt;45),"YES",IF(AND(G125="EXPEDITED",H125="NO",L125&lt;=3),"YES",IF(AND(G125="EXPEDITED",H125="YES",L125&lt;18),"YES","NO")))))</f>
        <v/>
      </c>
      <c r="N125" s="29" t="str">
        <f t="shared" si="124"/>
        <v/>
      </c>
      <c r="O125" s="29"/>
      <c r="P125" s="29"/>
      <c r="Q125" s="29"/>
    </row>
    <row r="126" spans="1:17" x14ac:dyDescent="0.3">
      <c r="A126" s="165"/>
      <c r="B126" s="29"/>
      <c r="H126" s="29"/>
      <c r="I126" s="165"/>
      <c r="J126" s="29"/>
      <c r="K126" s="175"/>
      <c r="L126" s="175" t="str">
        <f t="shared" si="65"/>
        <v/>
      </c>
      <c r="M126" s="29" t="str">
        <f t="shared" ref="M126:N126" si="125">IF(OR(J126="",K126=""),"",IF(AND(G126="STANDARD",H126="NO",L126&lt;31),"YES",IF(AND(G126="STANDARD",H126="YES",L126&lt;45),"YES",IF(AND(G126="EXPEDITED",H126="NO",L126&lt;=3),"YES",IF(AND(G126="EXPEDITED",H126="YES",L126&lt;18),"YES","NO")))))</f>
        <v/>
      </c>
      <c r="N126" s="29" t="str">
        <f t="shared" si="125"/>
        <v/>
      </c>
      <c r="O126" s="29"/>
      <c r="P126" s="29"/>
      <c r="Q126" s="29"/>
    </row>
    <row r="127" spans="1:17" x14ac:dyDescent="0.3">
      <c r="A127" s="165"/>
      <c r="B127" s="29"/>
      <c r="H127" s="29"/>
      <c r="I127" s="165"/>
      <c r="J127" s="29"/>
      <c r="K127" s="175"/>
      <c r="L127" s="175" t="str">
        <f t="shared" si="65"/>
        <v/>
      </c>
      <c r="M127" s="29" t="str">
        <f t="shared" ref="M127:N127" si="126">IF(OR(J127="",K127=""),"",IF(AND(G127="STANDARD",H127="NO",L127&lt;31),"YES",IF(AND(G127="STANDARD",H127="YES",L127&lt;45),"YES",IF(AND(G127="EXPEDITED",H127="NO",L127&lt;=3),"YES",IF(AND(G127="EXPEDITED",H127="YES",L127&lt;18),"YES","NO")))))</f>
        <v/>
      </c>
      <c r="N127" s="29" t="str">
        <f t="shared" si="126"/>
        <v/>
      </c>
      <c r="O127" s="29"/>
      <c r="P127" s="29"/>
      <c r="Q127" s="29"/>
    </row>
    <row r="128" spans="1:17" x14ac:dyDescent="0.3">
      <c r="A128" s="165"/>
      <c r="B128" s="29"/>
      <c r="H128" s="29"/>
      <c r="I128" s="165"/>
      <c r="J128" s="29"/>
      <c r="K128" s="175"/>
      <c r="L128" s="175" t="str">
        <f t="shared" si="65"/>
        <v/>
      </c>
      <c r="M128" s="29" t="str">
        <f t="shared" ref="M128:N128" si="127">IF(OR(J128="",K128=""),"",IF(AND(G128="STANDARD",H128="NO",L128&lt;31),"YES",IF(AND(G128="STANDARD",H128="YES",L128&lt;45),"YES",IF(AND(G128="EXPEDITED",H128="NO",L128&lt;=3),"YES",IF(AND(G128="EXPEDITED",H128="YES",L128&lt;18),"YES","NO")))))</f>
        <v/>
      </c>
      <c r="N128" s="29" t="str">
        <f t="shared" si="127"/>
        <v/>
      </c>
      <c r="O128" s="29"/>
      <c r="P128" s="29"/>
      <c r="Q128" s="29"/>
    </row>
    <row r="129" spans="1:17" x14ac:dyDescent="0.3">
      <c r="A129" s="165"/>
      <c r="B129" s="29"/>
      <c r="H129" s="29"/>
      <c r="I129" s="165"/>
      <c r="J129" s="29"/>
      <c r="K129" s="175"/>
      <c r="L129" s="175" t="str">
        <f t="shared" si="65"/>
        <v/>
      </c>
      <c r="M129" s="29" t="str">
        <f t="shared" ref="M129:N129" si="128">IF(OR(J129="",K129=""),"",IF(AND(G129="STANDARD",H129="NO",L129&lt;31),"YES",IF(AND(G129="STANDARD",H129="YES",L129&lt;45),"YES",IF(AND(G129="EXPEDITED",H129="NO",L129&lt;=3),"YES",IF(AND(G129="EXPEDITED",H129="YES",L129&lt;18),"YES","NO")))))</f>
        <v/>
      </c>
      <c r="N129" s="29" t="str">
        <f t="shared" si="128"/>
        <v/>
      </c>
      <c r="O129" s="29"/>
      <c r="P129" s="29"/>
      <c r="Q129" s="29"/>
    </row>
    <row r="130" spans="1:17" x14ac:dyDescent="0.3">
      <c r="A130" s="165"/>
      <c r="B130" s="29"/>
      <c r="H130" s="29"/>
      <c r="I130" s="165"/>
      <c r="J130" s="29"/>
      <c r="K130" s="175"/>
      <c r="L130" s="175" t="str">
        <f t="shared" si="65"/>
        <v/>
      </c>
      <c r="M130" s="29" t="str">
        <f t="shared" ref="M130:N130" si="129">IF(OR(J130="",K130=""),"",IF(AND(G130="STANDARD",H130="NO",L130&lt;31),"YES",IF(AND(G130="STANDARD",H130="YES",L130&lt;45),"YES",IF(AND(G130="EXPEDITED",H130="NO",L130&lt;=3),"YES",IF(AND(G130="EXPEDITED",H130="YES",L130&lt;18),"YES","NO")))))</f>
        <v/>
      </c>
      <c r="N130" s="29" t="str">
        <f t="shared" si="129"/>
        <v/>
      </c>
      <c r="O130" s="29"/>
      <c r="P130" s="29"/>
      <c r="Q130" s="29"/>
    </row>
    <row r="131" spans="1:17" x14ac:dyDescent="0.3">
      <c r="A131" s="165"/>
      <c r="B131" s="29"/>
      <c r="H131" s="29"/>
      <c r="I131" s="165"/>
      <c r="J131" s="29"/>
      <c r="K131" s="175"/>
      <c r="L131" s="175" t="str">
        <f t="shared" ref="L131:L194" si="130">IF(OR(J131="",K131=""),"",K131-J131)</f>
        <v/>
      </c>
      <c r="M131" s="29" t="str">
        <f t="shared" ref="M131:N131" si="131">IF(OR(J131="",K131=""),"",IF(AND(G131="STANDARD",H131="NO",L131&lt;31),"YES",IF(AND(G131="STANDARD",H131="YES",L131&lt;45),"YES",IF(AND(G131="EXPEDITED",H131="NO",L131&lt;=3),"YES",IF(AND(G131="EXPEDITED",H131="YES",L131&lt;18),"YES","NO")))))</f>
        <v/>
      </c>
      <c r="N131" s="29" t="str">
        <f t="shared" si="131"/>
        <v/>
      </c>
      <c r="O131" s="29"/>
      <c r="P131" s="29"/>
      <c r="Q131" s="29"/>
    </row>
    <row r="132" spans="1:17" x14ac:dyDescent="0.3">
      <c r="A132" s="165"/>
      <c r="B132" s="29"/>
      <c r="H132" s="29"/>
      <c r="I132" s="165"/>
      <c r="J132" s="29"/>
      <c r="K132" s="175"/>
      <c r="L132" s="175" t="str">
        <f t="shared" si="130"/>
        <v/>
      </c>
      <c r="M132" s="29" t="str">
        <f t="shared" ref="M132:N132" si="132">IF(OR(J132="",K132=""),"",IF(AND(G132="STANDARD",H132="NO",L132&lt;31),"YES",IF(AND(G132="STANDARD",H132="YES",L132&lt;45),"YES",IF(AND(G132="EXPEDITED",H132="NO",L132&lt;=3),"YES",IF(AND(G132="EXPEDITED",H132="YES",L132&lt;18),"YES","NO")))))</f>
        <v/>
      </c>
      <c r="N132" s="29" t="str">
        <f t="shared" si="132"/>
        <v/>
      </c>
      <c r="O132" s="29"/>
      <c r="P132" s="29"/>
      <c r="Q132" s="29"/>
    </row>
    <row r="133" spans="1:17" x14ac:dyDescent="0.3">
      <c r="A133" s="165"/>
      <c r="B133" s="29"/>
      <c r="H133" s="29"/>
      <c r="I133" s="165"/>
      <c r="J133" s="29"/>
      <c r="K133" s="175"/>
      <c r="L133" s="175" t="str">
        <f t="shared" si="130"/>
        <v/>
      </c>
      <c r="M133" s="29" t="str">
        <f t="shared" ref="M133:N133" si="133">IF(OR(J133="",K133=""),"",IF(AND(G133="STANDARD",H133="NO",L133&lt;31),"YES",IF(AND(G133="STANDARD",H133="YES",L133&lt;45),"YES",IF(AND(G133="EXPEDITED",H133="NO",L133&lt;=3),"YES",IF(AND(G133="EXPEDITED",H133="YES",L133&lt;18),"YES","NO")))))</f>
        <v/>
      </c>
      <c r="N133" s="29" t="str">
        <f t="shared" si="133"/>
        <v/>
      </c>
      <c r="O133" s="29"/>
      <c r="P133" s="29"/>
      <c r="Q133" s="29"/>
    </row>
    <row r="134" spans="1:17" x14ac:dyDescent="0.3">
      <c r="A134" s="165"/>
      <c r="B134" s="29"/>
      <c r="H134" s="29"/>
      <c r="I134" s="165"/>
      <c r="J134" s="29"/>
      <c r="K134" s="175"/>
      <c r="L134" s="175" t="str">
        <f t="shared" si="130"/>
        <v/>
      </c>
      <c r="M134" s="29" t="str">
        <f t="shared" ref="M134:N134" si="134">IF(OR(J134="",K134=""),"",IF(AND(G134="STANDARD",H134="NO",L134&lt;31),"YES",IF(AND(G134="STANDARD",H134="YES",L134&lt;45),"YES",IF(AND(G134="EXPEDITED",H134="NO",L134&lt;=3),"YES",IF(AND(G134="EXPEDITED",H134="YES",L134&lt;18),"YES","NO")))))</f>
        <v/>
      </c>
      <c r="N134" s="29" t="str">
        <f t="shared" si="134"/>
        <v/>
      </c>
      <c r="O134" s="29"/>
      <c r="P134" s="29"/>
      <c r="Q134" s="29"/>
    </row>
    <row r="135" spans="1:17" x14ac:dyDescent="0.3">
      <c r="A135" s="165"/>
      <c r="B135" s="29"/>
      <c r="H135" s="29"/>
      <c r="I135" s="165"/>
      <c r="J135" s="29"/>
      <c r="K135" s="175"/>
      <c r="L135" s="175" t="str">
        <f t="shared" si="130"/>
        <v/>
      </c>
      <c r="M135" s="29" t="str">
        <f t="shared" ref="M135:N135" si="135">IF(OR(J135="",K135=""),"",IF(AND(G135="STANDARD",H135="NO",L135&lt;31),"YES",IF(AND(G135="STANDARD",H135="YES",L135&lt;45),"YES",IF(AND(G135="EXPEDITED",H135="NO",L135&lt;=3),"YES",IF(AND(G135="EXPEDITED",H135="YES",L135&lt;18),"YES","NO")))))</f>
        <v/>
      </c>
      <c r="N135" s="29" t="str">
        <f t="shared" si="135"/>
        <v/>
      </c>
      <c r="O135" s="29"/>
      <c r="P135" s="29"/>
      <c r="Q135" s="29"/>
    </row>
    <row r="136" spans="1:17" x14ac:dyDescent="0.3">
      <c r="A136" s="165"/>
      <c r="B136" s="29"/>
      <c r="H136" s="29"/>
      <c r="I136" s="165"/>
      <c r="J136" s="29"/>
      <c r="K136" s="175"/>
      <c r="L136" s="175" t="str">
        <f t="shared" si="130"/>
        <v/>
      </c>
      <c r="M136" s="29" t="str">
        <f t="shared" ref="M136:N136" si="136">IF(OR(J136="",K136=""),"",IF(AND(G136="STANDARD",H136="NO",L136&lt;31),"YES",IF(AND(G136="STANDARD",H136="YES",L136&lt;45),"YES",IF(AND(G136="EXPEDITED",H136="NO",L136&lt;=3),"YES",IF(AND(G136="EXPEDITED",H136="YES",L136&lt;18),"YES","NO")))))</f>
        <v/>
      </c>
      <c r="N136" s="29" t="str">
        <f t="shared" si="136"/>
        <v/>
      </c>
      <c r="O136" s="29"/>
      <c r="P136" s="29"/>
      <c r="Q136" s="29"/>
    </row>
    <row r="137" spans="1:17" x14ac:dyDescent="0.3">
      <c r="A137" s="165"/>
      <c r="B137" s="29"/>
      <c r="H137" s="29"/>
      <c r="I137" s="165"/>
      <c r="J137" s="29"/>
      <c r="K137" s="175"/>
      <c r="L137" s="175" t="str">
        <f t="shared" si="130"/>
        <v/>
      </c>
      <c r="M137" s="29" t="str">
        <f t="shared" ref="M137:N137" si="137">IF(OR(J137="",K137=""),"",IF(AND(G137="STANDARD",H137="NO",L137&lt;31),"YES",IF(AND(G137="STANDARD",H137="YES",L137&lt;45),"YES",IF(AND(G137="EXPEDITED",H137="NO",L137&lt;=3),"YES",IF(AND(G137="EXPEDITED",H137="YES",L137&lt;18),"YES","NO")))))</f>
        <v/>
      </c>
      <c r="N137" s="29" t="str">
        <f t="shared" si="137"/>
        <v/>
      </c>
      <c r="O137" s="29"/>
      <c r="P137" s="29"/>
      <c r="Q137" s="29"/>
    </row>
    <row r="138" spans="1:17" x14ac:dyDescent="0.3">
      <c r="A138" s="165"/>
      <c r="B138" s="29"/>
      <c r="H138" s="29"/>
      <c r="I138" s="165"/>
      <c r="J138" s="29"/>
      <c r="K138" s="175"/>
      <c r="L138" s="175" t="str">
        <f t="shared" si="130"/>
        <v/>
      </c>
      <c r="M138" s="29" t="str">
        <f t="shared" ref="M138:N138" si="138">IF(OR(J138="",K138=""),"",IF(AND(G138="STANDARD",H138="NO",L138&lt;31),"YES",IF(AND(G138="STANDARD",H138="YES",L138&lt;45),"YES",IF(AND(G138="EXPEDITED",H138="NO",L138&lt;=3),"YES",IF(AND(G138="EXPEDITED",H138="YES",L138&lt;18),"YES","NO")))))</f>
        <v/>
      </c>
      <c r="N138" s="29" t="str">
        <f t="shared" si="138"/>
        <v/>
      </c>
      <c r="O138" s="29"/>
      <c r="P138" s="29"/>
      <c r="Q138" s="29"/>
    </row>
    <row r="139" spans="1:17" x14ac:dyDescent="0.3">
      <c r="A139" s="165"/>
      <c r="B139" s="29"/>
      <c r="H139" s="29"/>
      <c r="I139" s="165"/>
      <c r="J139" s="29"/>
      <c r="K139" s="175"/>
      <c r="L139" s="175" t="str">
        <f t="shared" si="130"/>
        <v/>
      </c>
      <c r="M139" s="29" t="str">
        <f t="shared" ref="M139:N139" si="139">IF(OR(J139="",K139=""),"",IF(AND(G139="STANDARD",H139="NO",L139&lt;31),"YES",IF(AND(G139="STANDARD",H139="YES",L139&lt;45),"YES",IF(AND(G139="EXPEDITED",H139="NO",L139&lt;=3),"YES",IF(AND(G139="EXPEDITED",H139="YES",L139&lt;18),"YES","NO")))))</f>
        <v/>
      </c>
      <c r="N139" s="29" t="str">
        <f t="shared" si="139"/>
        <v/>
      </c>
      <c r="O139" s="29"/>
      <c r="P139" s="29"/>
      <c r="Q139" s="29"/>
    </row>
    <row r="140" spans="1:17" x14ac:dyDescent="0.3">
      <c r="A140" s="165"/>
      <c r="B140" s="29"/>
      <c r="H140" s="29"/>
      <c r="I140" s="165"/>
      <c r="J140" s="29"/>
      <c r="K140" s="175"/>
      <c r="L140" s="175" t="str">
        <f t="shared" si="130"/>
        <v/>
      </c>
      <c r="M140" s="29" t="str">
        <f t="shared" ref="M140:N140" si="140">IF(OR(J140="",K140=""),"",IF(AND(G140="STANDARD",H140="NO",L140&lt;31),"YES",IF(AND(G140="STANDARD",H140="YES",L140&lt;45),"YES",IF(AND(G140="EXPEDITED",H140="NO",L140&lt;=3),"YES",IF(AND(G140="EXPEDITED",H140="YES",L140&lt;18),"YES","NO")))))</f>
        <v/>
      </c>
      <c r="N140" s="29" t="str">
        <f t="shared" si="140"/>
        <v/>
      </c>
      <c r="O140" s="29"/>
      <c r="P140" s="29"/>
      <c r="Q140" s="29"/>
    </row>
    <row r="141" spans="1:17" x14ac:dyDescent="0.3">
      <c r="A141" s="165"/>
      <c r="B141" s="29"/>
      <c r="H141" s="29"/>
      <c r="I141" s="165"/>
      <c r="J141" s="29"/>
      <c r="K141" s="175"/>
      <c r="L141" s="175" t="str">
        <f t="shared" si="130"/>
        <v/>
      </c>
      <c r="M141" s="29" t="str">
        <f t="shared" ref="M141:N141" si="141">IF(OR(J141="",K141=""),"",IF(AND(G141="STANDARD",H141="NO",L141&lt;31),"YES",IF(AND(G141="STANDARD",H141="YES",L141&lt;45),"YES",IF(AND(G141="EXPEDITED",H141="NO",L141&lt;=3),"YES",IF(AND(G141="EXPEDITED",H141="YES",L141&lt;18),"YES","NO")))))</f>
        <v/>
      </c>
      <c r="N141" s="29" t="str">
        <f t="shared" si="141"/>
        <v/>
      </c>
      <c r="O141" s="29"/>
      <c r="P141" s="29"/>
      <c r="Q141" s="29"/>
    </row>
    <row r="142" spans="1:17" x14ac:dyDescent="0.3">
      <c r="A142" s="165"/>
      <c r="B142" s="29"/>
      <c r="H142" s="29"/>
      <c r="I142" s="165"/>
      <c r="J142" s="29"/>
      <c r="K142" s="175"/>
      <c r="L142" s="175" t="str">
        <f t="shared" si="130"/>
        <v/>
      </c>
      <c r="M142" s="29" t="str">
        <f t="shared" ref="M142:N142" si="142">IF(OR(J142="",K142=""),"",IF(AND(G142="STANDARD",H142="NO",L142&lt;31),"YES",IF(AND(G142="STANDARD",H142="YES",L142&lt;45),"YES",IF(AND(G142="EXPEDITED",H142="NO",L142&lt;=3),"YES",IF(AND(G142="EXPEDITED",H142="YES",L142&lt;18),"YES","NO")))))</f>
        <v/>
      </c>
      <c r="N142" s="29" t="str">
        <f t="shared" si="142"/>
        <v/>
      </c>
      <c r="O142" s="29"/>
      <c r="P142" s="29"/>
      <c r="Q142" s="29"/>
    </row>
    <row r="143" spans="1:17" x14ac:dyDescent="0.3">
      <c r="A143" s="165"/>
      <c r="B143" s="29"/>
      <c r="H143" s="29"/>
      <c r="I143" s="165"/>
      <c r="J143" s="29"/>
      <c r="K143" s="175"/>
      <c r="L143" s="175" t="str">
        <f t="shared" si="130"/>
        <v/>
      </c>
      <c r="M143" s="29" t="str">
        <f t="shared" ref="M143:N143" si="143">IF(OR(J143="",K143=""),"",IF(AND(G143="STANDARD",H143="NO",L143&lt;31),"YES",IF(AND(G143="STANDARD",H143="YES",L143&lt;45),"YES",IF(AND(G143="EXPEDITED",H143="NO",L143&lt;=3),"YES",IF(AND(G143="EXPEDITED",H143="YES",L143&lt;18),"YES","NO")))))</f>
        <v/>
      </c>
      <c r="N143" s="29" t="str">
        <f t="shared" si="143"/>
        <v/>
      </c>
      <c r="O143" s="29"/>
      <c r="P143" s="29"/>
      <c r="Q143" s="29"/>
    </row>
    <row r="144" spans="1:17" x14ac:dyDescent="0.3">
      <c r="A144" s="165"/>
      <c r="B144" s="29"/>
      <c r="H144" s="29"/>
      <c r="I144" s="165"/>
      <c r="J144" s="29"/>
      <c r="K144" s="175"/>
      <c r="L144" s="175" t="str">
        <f t="shared" si="130"/>
        <v/>
      </c>
      <c r="M144" s="29" t="str">
        <f t="shared" ref="M144:N144" si="144">IF(OR(J144="",K144=""),"",IF(AND(G144="STANDARD",H144="NO",L144&lt;31),"YES",IF(AND(G144="STANDARD",H144="YES",L144&lt;45),"YES",IF(AND(G144="EXPEDITED",H144="NO",L144&lt;=3),"YES",IF(AND(G144="EXPEDITED",H144="YES",L144&lt;18),"YES","NO")))))</f>
        <v/>
      </c>
      <c r="N144" s="29" t="str">
        <f t="shared" si="144"/>
        <v/>
      </c>
      <c r="O144" s="29"/>
      <c r="P144" s="29"/>
      <c r="Q144" s="29"/>
    </row>
    <row r="145" spans="1:17" x14ac:dyDescent="0.3">
      <c r="A145" s="165"/>
      <c r="B145" s="29"/>
      <c r="H145" s="29"/>
      <c r="I145" s="165"/>
      <c r="J145" s="29"/>
      <c r="K145" s="175"/>
      <c r="L145" s="175" t="str">
        <f t="shared" si="130"/>
        <v/>
      </c>
      <c r="M145" s="29" t="str">
        <f t="shared" ref="M145:N145" si="145">IF(OR(J145="",K145=""),"",IF(AND(G145="STANDARD",H145="NO",L145&lt;31),"YES",IF(AND(G145="STANDARD",H145="YES",L145&lt;45),"YES",IF(AND(G145="EXPEDITED",H145="NO",L145&lt;=3),"YES",IF(AND(G145="EXPEDITED",H145="YES",L145&lt;18),"YES","NO")))))</f>
        <v/>
      </c>
      <c r="N145" s="29" t="str">
        <f t="shared" si="145"/>
        <v/>
      </c>
      <c r="O145" s="29"/>
      <c r="P145" s="29"/>
      <c r="Q145" s="29"/>
    </row>
    <row r="146" spans="1:17" x14ac:dyDescent="0.3">
      <c r="A146" s="165"/>
      <c r="B146" s="29"/>
      <c r="H146" s="29"/>
      <c r="I146" s="165"/>
      <c r="J146" s="29"/>
      <c r="K146" s="175"/>
      <c r="L146" s="175" t="str">
        <f t="shared" si="130"/>
        <v/>
      </c>
      <c r="M146" s="29" t="str">
        <f t="shared" ref="M146:N146" si="146">IF(OR(J146="",K146=""),"",IF(AND(G146="STANDARD",H146="NO",L146&lt;31),"YES",IF(AND(G146="STANDARD",H146="YES",L146&lt;45),"YES",IF(AND(G146="EXPEDITED",H146="NO",L146&lt;=3),"YES",IF(AND(G146="EXPEDITED",H146="YES",L146&lt;18),"YES","NO")))))</f>
        <v/>
      </c>
      <c r="N146" s="29" t="str">
        <f t="shared" si="146"/>
        <v/>
      </c>
      <c r="O146" s="29"/>
      <c r="P146" s="29"/>
      <c r="Q146" s="29"/>
    </row>
    <row r="147" spans="1:17" x14ac:dyDescent="0.3">
      <c r="A147" s="165"/>
      <c r="B147" s="29"/>
      <c r="H147" s="29"/>
      <c r="I147" s="165"/>
      <c r="J147" s="29"/>
      <c r="K147" s="175"/>
      <c r="L147" s="175" t="str">
        <f t="shared" si="130"/>
        <v/>
      </c>
      <c r="M147" s="29" t="str">
        <f t="shared" ref="M147:N147" si="147">IF(OR(J147="",K147=""),"",IF(AND(G147="STANDARD",H147="NO",L147&lt;31),"YES",IF(AND(G147="STANDARD",H147="YES",L147&lt;45),"YES",IF(AND(G147="EXPEDITED",H147="NO",L147&lt;=3),"YES",IF(AND(G147="EXPEDITED",H147="YES",L147&lt;18),"YES","NO")))))</f>
        <v/>
      </c>
      <c r="N147" s="29" t="str">
        <f t="shared" si="147"/>
        <v/>
      </c>
      <c r="O147" s="29"/>
      <c r="P147" s="29"/>
      <c r="Q147" s="29"/>
    </row>
    <row r="148" spans="1:17" x14ac:dyDescent="0.3">
      <c r="A148" s="165"/>
      <c r="B148" s="29"/>
      <c r="H148" s="29"/>
      <c r="I148" s="165"/>
      <c r="J148" s="29"/>
      <c r="K148" s="175"/>
      <c r="L148" s="175" t="str">
        <f t="shared" si="130"/>
        <v/>
      </c>
      <c r="M148" s="29" t="str">
        <f t="shared" ref="M148:N148" si="148">IF(OR(J148="",K148=""),"",IF(AND(G148="STANDARD",H148="NO",L148&lt;31),"YES",IF(AND(G148="STANDARD",H148="YES",L148&lt;45),"YES",IF(AND(G148="EXPEDITED",H148="NO",L148&lt;=3),"YES",IF(AND(G148="EXPEDITED",H148="YES",L148&lt;18),"YES","NO")))))</f>
        <v/>
      </c>
      <c r="N148" s="29" t="str">
        <f t="shared" si="148"/>
        <v/>
      </c>
      <c r="O148" s="29"/>
      <c r="P148" s="29"/>
      <c r="Q148" s="29"/>
    </row>
    <row r="149" spans="1:17" x14ac:dyDescent="0.3">
      <c r="A149" s="165"/>
      <c r="B149" s="29"/>
      <c r="H149" s="29"/>
      <c r="I149" s="165"/>
      <c r="J149" s="29"/>
      <c r="K149" s="175"/>
      <c r="L149" s="175" t="str">
        <f t="shared" si="130"/>
        <v/>
      </c>
      <c r="M149" s="29" t="str">
        <f t="shared" ref="M149:N149" si="149">IF(OR(J149="",K149=""),"",IF(AND(G149="STANDARD",H149="NO",L149&lt;31),"YES",IF(AND(G149="STANDARD",H149="YES",L149&lt;45),"YES",IF(AND(G149="EXPEDITED",H149="NO",L149&lt;=3),"YES",IF(AND(G149="EXPEDITED",H149="YES",L149&lt;18),"YES","NO")))))</f>
        <v/>
      </c>
      <c r="N149" s="29" t="str">
        <f t="shared" si="149"/>
        <v/>
      </c>
      <c r="O149" s="29"/>
      <c r="P149" s="29"/>
      <c r="Q149" s="29"/>
    </row>
    <row r="150" spans="1:17" x14ac:dyDescent="0.3">
      <c r="A150" s="165"/>
      <c r="B150" s="29"/>
      <c r="H150" s="29"/>
      <c r="I150" s="165"/>
      <c r="J150" s="29"/>
      <c r="K150" s="175"/>
      <c r="L150" s="175" t="str">
        <f t="shared" si="130"/>
        <v/>
      </c>
      <c r="M150" s="29" t="str">
        <f t="shared" ref="M150:N150" si="150">IF(OR(J150="",K150=""),"",IF(AND(G150="STANDARD",H150="NO",L150&lt;31),"YES",IF(AND(G150="STANDARD",H150="YES",L150&lt;45),"YES",IF(AND(G150="EXPEDITED",H150="NO",L150&lt;=3),"YES",IF(AND(G150="EXPEDITED",H150="YES",L150&lt;18),"YES","NO")))))</f>
        <v/>
      </c>
      <c r="N150" s="29" t="str">
        <f t="shared" si="150"/>
        <v/>
      </c>
      <c r="O150" s="29"/>
      <c r="P150" s="29"/>
      <c r="Q150" s="29"/>
    </row>
    <row r="151" spans="1:17" x14ac:dyDescent="0.3">
      <c r="A151" s="165"/>
      <c r="B151" s="29"/>
      <c r="H151" s="29"/>
      <c r="I151" s="165"/>
      <c r="J151" s="29"/>
      <c r="K151" s="175"/>
      <c r="L151" s="175" t="str">
        <f t="shared" si="130"/>
        <v/>
      </c>
      <c r="M151" s="29" t="str">
        <f t="shared" ref="M151:N151" si="151">IF(OR(J151="",K151=""),"",IF(AND(G151="STANDARD",H151="NO",L151&lt;31),"YES",IF(AND(G151="STANDARD",H151="YES",L151&lt;45),"YES",IF(AND(G151="EXPEDITED",H151="NO",L151&lt;=3),"YES",IF(AND(G151="EXPEDITED",H151="YES",L151&lt;18),"YES","NO")))))</f>
        <v/>
      </c>
      <c r="N151" s="29" t="str">
        <f t="shared" si="151"/>
        <v/>
      </c>
      <c r="O151" s="29"/>
      <c r="P151" s="29"/>
      <c r="Q151" s="29"/>
    </row>
    <row r="152" spans="1:17" x14ac:dyDescent="0.3">
      <c r="A152" s="165"/>
      <c r="B152" s="29"/>
      <c r="H152" s="29"/>
      <c r="I152" s="165"/>
      <c r="J152" s="29"/>
      <c r="K152" s="175"/>
      <c r="L152" s="175" t="str">
        <f t="shared" si="130"/>
        <v/>
      </c>
      <c r="M152" s="29" t="str">
        <f t="shared" ref="M152:N152" si="152">IF(OR(J152="",K152=""),"",IF(AND(G152="STANDARD",H152="NO",L152&lt;31),"YES",IF(AND(G152="STANDARD",H152="YES",L152&lt;45),"YES",IF(AND(G152="EXPEDITED",H152="NO",L152&lt;=3),"YES",IF(AND(G152="EXPEDITED",H152="YES",L152&lt;18),"YES","NO")))))</f>
        <v/>
      </c>
      <c r="N152" s="29" t="str">
        <f t="shared" si="152"/>
        <v/>
      </c>
      <c r="O152" s="29"/>
      <c r="P152" s="29"/>
      <c r="Q152" s="29"/>
    </row>
    <row r="153" spans="1:17" x14ac:dyDescent="0.3">
      <c r="A153" s="165"/>
      <c r="B153" s="29"/>
      <c r="H153" s="29"/>
      <c r="I153" s="165"/>
      <c r="J153" s="29"/>
      <c r="K153" s="175"/>
      <c r="L153" s="175" t="str">
        <f t="shared" si="130"/>
        <v/>
      </c>
      <c r="M153" s="29" t="str">
        <f t="shared" ref="M153:N153" si="153">IF(OR(J153="",K153=""),"",IF(AND(G153="STANDARD",H153="NO",L153&lt;31),"YES",IF(AND(G153="STANDARD",H153="YES",L153&lt;45),"YES",IF(AND(G153="EXPEDITED",H153="NO",L153&lt;=3),"YES",IF(AND(G153="EXPEDITED",H153="YES",L153&lt;18),"YES","NO")))))</f>
        <v/>
      </c>
      <c r="N153" s="29" t="str">
        <f t="shared" si="153"/>
        <v/>
      </c>
      <c r="O153" s="29"/>
      <c r="P153" s="29"/>
      <c r="Q153" s="29"/>
    </row>
    <row r="154" spans="1:17" x14ac:dyDescent="0.3">
      <c r="A154" s="165"/>
      <c r="B154" s="29"/>
      <c r="H154" s="29"/>
      <c r="I154" s="165"/>
      <c r="J154" s="29"/>
      <c r="K154" s="175"/>
      <c r="L154" s="175" t="str">
        <f t="shared" si="130"/>
        <v/>
      </c>
      <c r="M154" s="29" t="str">
        <f t="shared" ref="M154:N154" si="154">IF(OR(J154="",K154=""),"",IF(AND(G154="STANDARD",H154="NO",L154&lt;31),"YES",IF(AND(G154="STANDARD",H154="YES",L154&lt;45),"YES",IF(AND(G154="EXPEDITED",H154="NO",L154&lt;=3),"YES",IF(AND(G154="EXPEDITED",H154="YES",L154&lt;18),"YES","NO")))))</f>
        <v/>
      </c>
      <c r="N154" s="29" t="str">
        <f t="shared" si="154"/>
        <v/>
      </c>
      <c r="O154" s="29"/>
      <c r="P154" s="29"/>
      <c r="Q154" s="29"/>
    </row>
    <row r="155" spans="1:17" x14ac:dyDescent="0.3">
      <c r="A155" s="165"/>
      <c r="B155" s="29"/>
      <c r="H155" s="29"/>
      <c r="I155" s="165"/>
      <c r="J155" s="29"/>
      <c r="K155" s="175"/>
      <c r="L155" s="175" t="str">
        <f t="shared" si="130"/>
        <v/>
      </c>
      <c r="M155" s="29" t="str">
        <f t="shared" ref="M155:N155" si="155">IF(OR(J155="",K155=""),"",IF(AND(G155="STANDARD",H155="NO",L155&lt;31),"YES",IF(AND(G155="STANDARD",H155="YES",L155&lt;45),"YES",IF(AND(G155="EXPEDITED",H155="NO",L155&lt;=3),"YES",IF(AND(G155="EXPEDITED",H155="YES",L155&lt;18),"YES","NO")))))</f>
        <v/>
      </c>
      <c r="N155" s="29" t="str">
        <f t="shared" si="155"/>
        <v/>
      </c>
      <c r="O155" s="29"/>
      <c r="P155" s="29"/>
      <c r="Q155" s="29"/>
    </row>
    <row r="156" spans="1:17" x14ac:dyDescent="0.3">
      <c r="A156" s="165"/>
      <c r="B156" s="29"/>
      <c r="H156" s="29"/>
      <c r="I156" s="165"/>
      <c r="J156" s="29"/>
      <c r="K156" s="175"/>
      <c r="L156" s="175" t="str">
        <f t="shared" si="130"/>
        <v/>
      </c>
      <c r="M156" s="29" t="str">
        <f t="shared" ref="M156:N156" si="156">IF(OR(J156="",K156=""),"",IF(AND(G156="STANDARD",H156="NO",L156&lt;31),"YES",IF(AND(G156="STANDARD",H156="YES",L156&lt;45),"YES",IF(AND(G156="EXPEDITED",H156="NO",L156&lt;=3),"YES",IF(AND(G156="EXPEDITED",H156="YES",L156&lt;18),"YES","NO")))))</f>
        <v/>
      </c>
      <c r="N156" s="29" t="str">
        <f t="shared" si="156"/>
        <v/>
      </c>
      <c r="O156" s="29"/>
      <c r="P156" s="29"/>
      <c r="Q156" s="29"/>
    </row>
    <row r="157" spans="1:17" x14ac:dyDescent="0.3">
      <c r="A157" s="165"/>
      <c r="B157" s="29"/>
      <c r="H157" s="29"/>
      <c r="I157" s="165"/>
      <c r="J157" s="29"/>
      <c r="K157" s="175"/>
      <c r="L157" s="175" t="str">
        <f t="shared" si="130"/>
        <v/>
      </c>
      <c r="M157" s="29" t="str">
        <f t="shared" ref="M157:N157" si="157">IF(OR(J157="",K157=""),"",IF(AND(G157="STANDARD",H157="NO",L157&lt;31),"YES",IF(AND(G157="STANDARD",H157="YES",L157&lt;45),"YES",IF(AND(G157="EXPEDITED",H157="NO",L157&lt;=3),"YES",IF(AND(G157="EXPEDITED",H157="YES",L157&lt;18),"YES","NO")))))</f>
        <v/>
      </c>
      <c r="N157" s="29" t="str">
        <f t="shared" si="157"/>
        <v/>
      </c>
      <c r="O157" s="29"/>
      <c r="P157" s="29"/>
      <c r="Q157" s="29"/>
    </row>
    <row r="158" spans="1:17" x14ac:dyDescent="0.3">
      <c r="A158" s="165"/>
      <c r="B158" s="29"/>
      <c r="H158" s="29"/>
      <c r="I158" s="165"/>
      <c r="J158" s="29"/>
      <c r="K158" s="175"/>
      <c r="L158" s="175" t="str">
        <f t="shared" si="130"/>
        <v/>
      </c>
      <c r="M158" s="29" t="str">
        <f t="shared" ref="M158:N158" si="158">IF(OR(J158="",K158=""),"",IF(AND(G158="STANDARD",H158="NO",L158&lt;31),"YES",IF(AND(G158="STANDARD",H158="YES",L158&lt;45),"YES",IF(AND(G158="EXPEDITED",H158="NO",L158&lt;=3),"YES",IF(AND(G158="EXPEDITED",H158="YES",L158&lt;18),"YES","NO")))))</f>
        <v/>
      </c>
      <c r="N158" s="29" t="str">
        <f t="shared" si="158"/>
        <v/>
      </c>
      <c r="O158" s="29"/>
      <c r="P158" s="29"/>
      <c r="Q158" s="29"/>
    </row>
    <row r="159" spans="1:17" x14ac:dyDescent="0.3">
      <c r="A159" s="165"/>
      <c r="B159" s="29"/>
      <c r="H159" s="29"/>
      <c r="I159" s="165"/>
      <c r="J159" s="29"/>
      <c r="K159" s="175"/>
      <c r="L159" s="175" t="str">
        <f t="shared" si="130"/>
        <v/>
      </c>
      <c r="M159" s="29" t="str">
        <f t="shared" ref="M159:N159" si="159">IF(OR(J159="",K159=""),"",IF(AND(G159="STANDARD",H159="NO",L159&lt;31),"YES",IF(AND(G159="STANDARD",H159="YES",L159&lt;45),"YES",IF(AND(G159="EXPEDITED",H159="NO",L159&lt;=3),"YES",IF(AND(G159="EXPEDITED",H159="YES",L159&lt;18),"YES","NO")))))</f>
        <v/>
      </c>
      <c r="N159" s="29" t="str">
        <f t="shared" si="159"/>
        <v/>
      </c>
      <c r="O159" s="29"/>
      <c r="P159" s="29"/>
      <c r="Q159" s="29"/>
    </row>
    <row r="160" spans="1:17" x14ac:dyDescent="0.3">
      <c r="A160" s="165"/>
      <c r="B160" s="29"/>
      <c r="H160" s="29"/>
      <c r="I160" s="165"/>
      <c r="J160" s="29"/>
      <c r="K160" s="175"/>
      <c r="L160" s="175" t="str">
        <f t="shared" si="130"/>
        <v/>
      </c>
      <c r="M160" s="29" t="str">
        <f t="shared" ref="M160:N160" si="160">IF(OR(J160="",K160=""),"",IF(AND(G160="STANDARD",H160="NO",L160&lt;31),"YES",IF(AND(G160="STANDARD",H160="YES",L160&lt;45),"YES",IF(AND(G160="EXPEDITED",H160="NO",L160&lt;=3),"YES",IF(AND(G160="EXPEDITED",H160="YES",L160&lt;18),"YES","NO")))))</f>
        <v/>
      </c>
      <c r="N160" s="29" t="str">
        <f t="shared" si="160"/>
        <v/>
      </c>
      <c r="O160" s="29"/>
      <c r="P160" s="29"/>
      <c r="Q160" s="29"/>
    </row>
    <row r="161" spans="1:17" x14ac:dyDescent="0.3">
      <c r="A161" s="165"/>
      <c r="B161" s="29"/>
      <c r="H161" s="29"/>
      <c r="I161" s="165"/>
      <c r="J161" s="29"/>
      <c r="K161" s="175"/>
      <c r="L161" s="175" t="str">
        <f t="shared" si="130"/>
        <v/>
      </c>
      <c r="M161" s="29" t="str">
        <f t="shared" ref="M161:N161" si="161">IF(OR(J161="",K161=""),"",IF(AND(G161="STANDARD",H161="NO",L161&lt;31),"YES",IF(AND(G161="STANDARD",H161="YES",L161&lt;45),"YES",IF(AND(G161="EXPEDITED",H161="NO",L161&lt;=3),"YES",IF(AND(G161="EXPEDITED",H161="YES",L161&lt;18),"YES","NO")))))</f>
        <v/>
      </c>
      <c r="N161" s="29" t="str">
        <f t="shared" si="161"/>
        <v/>
      </c>
      <c r="O161" s="29"/>
      <c r="P161" s="29"/>
      <c r="Q161" s="29"/>
    </row>
    <row r="162" spans="1:17" x14ac:dyDescent="0.3">
      <c r="A162" s="165"/>
      <c r="B162" s="29"/>
      <c r="H162" s="29"/>
      <c r="I162" s="165"/>
      <c r="J162" s="29"/>
      <c r="K162" s="175"/>
      <c r="L162" s="175" t="str">
        <f t="shared" si="130"/>
        <v/>
      </c>
      <c r="M162" s="29" t="str">
        <f t="shared" ref="M162:N162" si="162">IF(OR(J162="",K162=""),"",IF(AND(G162="STANDARD",H162="NO",L162&lt;31),"YES",IF(AND(G162="STANDARD",H162="YES",L162&lt;45),"YES",IF(AND(G162="EXPEDITED",H162="NO",L162&lt;=3),"YES",IF(AND(G162="EXPEDITED",H162="YES",L162&lt;18),"YES","NO")))))</f>
        <v/>
      </c>
      <c r="N162" s="29" t="str">
        <f t="shared" si="162"/>
        <v/>
      </c>
      <c r="O162" s="29"/>
      <c r="P162" s="29"/>
      <c r="Q162" s="29"/>
    </row>
    <row r="163" spans="1:17" x14ac:dyDescent="0.3">
      <c r="A163" s="165"/>
      <c r="B163" s="29"/>
      <c r="H163" s="29"/>
      <c r="I163" s="165"/>
      <c r="J163" s="29"/>
      <c r="K163" s="175"/>
      <c r="L163" s="175" t="str">
        <f t="shared" si="130"/>
        <v/>
      </c>
      <c r="M163" s="29" t="str">
        <f t="shared" ref="M163:N163" si="163">IF(OR(J163="",K163=""),"",IF(AND(G163="STANDARD",H163="NO",L163&lt;31),"YES",IF(AND(G163="STANDARD",H163="YES",L163&lt;45),"YES",IF(AND(G163="EXPEDITED",H163="NO",L163&lt;=3),"YES",IF(AND(G163="EXPEDITED",H163="YES",L163&lt;18),"YES","NO")))))</f>
        <v/>
      </c>
      <c r="N163" s="29" t="str">
        <f t="shared" si="163"/>
        <v/>
      </c>
      <c r="O163" s="29"/>
      <c r="P163" s="29"/>
      <c r="Q163" s="29"/>
    </row>
    <row r="164" spans="1:17" x14ac:dyDescent="0.3">
      <c r="A164" s="165"/>
      <c r="B164" s="29"/>
      <c r="H164" s="29"/>
      <c r="I164" s="165"/>
      <c r="J164" s="29"/>
      <c r="K164" s="175"/>
      <c r="L164" s="175" t="str">
        <f t="shared" si="130"/>
        <v/>
      </c>
      <c r="M164" s="29" t="str">
        <f t="shared" ref="M164:N164" si="164">IF(OR(J164="",K164=""),"",IF(AND(G164="STANDARD",H164="NO",L164&lt;31),"YES",IF(AND(G164="STANDARD",H164="YES",L164&lt;45),"YES",IF(AND(G164="EXPEDITED",H164="NO",L164&lt;=3),"YES",IF(AND(G164="EXPEDITED",H164="YES",L164&lt;18),"YES","NO")))))</f>
        <v/>
      </c>
      <c r="N164" s="29" t="str">
        <f t="shared" si="164"/>
        <v/>
      </c>
      <c r="O164" s="29"/>
      <c r="P164" s="29"/>
      <c r="Q164" s="29"/>
    </row>
    <row r="165" spans="1:17" x14ac:dyDescent="0.3">
      <c r="A165" s="165"/>
      <c r="B165" s="29"/>
      <c r="H165" s="29"/>
      <c r="I165" s="165"/>
      <c r="J165" s="29"/>
      <c r="K165" s="175"/>
      <c r="L165" s="175" t="str">
        <f t="shared" si="130"/>
        <v/>
      </c>
      <c r="M165" s="29" t="str">
        <f t="shared" ref="M165:N165" si="165">IF(OR(J165="",K165=""),"",IF(AND(G165="STANDARD",H165="NO",L165&lt;31),"YES",IF(AND(G165="STANDARD",H165="YES",L165&lt;45),"YES",IF(AND(G165="EXPEDITED",H165="NO",L165&lt;=3),"YES",IF(AND(G165="EXPEDITED",H165="YES",L165&lt;18),"YES","NO")))))</f>
        <v/>
      </c>
      <c r="N165" s="29" t="str">
        <f t="shared" si="165"/>
        <v/>
      </c>
      <c r="O165" s="29"/>
      <c r="P165" s="29"/>
      <c r="Q165" s="29"/>
    </row>
    <row r="166" spans="1:17" x14ac:dyDescent="0.3">
      <c r="A166" s="165"/>
      <c r="B166" s="29"/>
      <c r="H166" s="29"/>
      <c r="I166" s="165"/>
      <c r="J166" s="29"/>
      <c r="K166" s="175"/>
      <c r="L166" s="175" t="str">
        <f t="shared" si="130"/>
        <v/>
      </c>
      <c r="M166" s="29" t="str">
        <f t="shared" ref="M166:N166" si="166">IF(OR(J166="",K166=""),"",IF(AND(G166="STANDARD",H166="NO",L166&lt;31),"YES",IF(AND(G166="STANDARD",H166="YES",L166&lt;45),"YES",IF(AND(G166="EXPEDITED",H166="NO",L166&lt;=3),"YES",IF(AND(G166="EXPEDITED",H166="YES",L166&lt;18),"YES","NO")))))</f>
        <v/>
      </c>
      <c r="N166" s="29" t="str">
        <f t="shared" si="166"/>
        <v/>
      </c>
      <c r="O166" s="29"/>
      <c r="P166" s="29"/>
      <c r="Q166" s="29"/>
    </row>
    <row r="167" spans="1:17" x14ac:dyDescent="0.3">
      <c r="A167" s="165"/>
      <c r="B167" s="29"/>
      <c r="H167" s="29"/>
      <c r="I167" s="165"/>
      <c r="J167" s="29"/>
      <c r="K167" s="175"/>
      <c r="L167" s="175" t="str">
        <f t="shared" si="130"/>
        <v/>
      </c>
      <c r="M167" s="29" t="str">
        <f t="shared" ref="M167:N167" si="167">IF(OR(J167="",K167=""),"",IF(AND(G167="STANDARD",H167="NO",L167&lt;31),"YES",IF(AND(G167="STANDARD",H167="YES",L167&lt;45),"YES",IF(AND(G167="EXPEDITED",H167="NO",L167&lt;=3),"YES",IF(AND(G167="EXPEDITED",H167="YES",L167&lt;18),"YES","NO")))))</f>
        <v/>
      </c>
      <c r="N167" s="29" t="str">
        <f t="shared" si="167"/>
        <v/>
      </c>
      <c r="O167" s="29"/>
      <c r="P167" s="29"/>
      <c r="Q167" s="29"/>
    </row>
    <row r="168" spans="1:17" x14ac:dyDescent="0.3">
      <c r="A168" s="165"/>
      <c r="B168" s="29"/>
      <c r="H168" s="29"/>
      <c r="I168" s="165"/>
      <c r="J168" s="29"/>
      <c r="K168" s="175"/>
      <c r="L168" s="175" t="str">
        <f t="shared" si="130"/>
        <v/>
      </c>
      <c r="M168" s="29" t="str">
        <f t="shared" ref="M168:N168" si="168">IF(OR(J168="",K168=""),"",IF(AND(G168="STANDARD",H168="NO",L168&lt;31),"YES",IF(AND(G168="STANDARD",H168="YES",L168&lt;45),"YES",IF(AND(G168="EXPEDITED",H168="NO",L168&lt;=3),"YES",IF(AND(G168="EXPEDITED",H168="YES",L168&lt;18),"YES","NO")))))</f>
        <v/>
      </c>
      <c r="N168" s="29" t="str">
        <f t="shared" si="168"/>
        <v/>
      </c>
      <c r="O168" s="29"/>
      <c r="P168" s="29"/>
      <c r="Q168" s="29"/>
    </row>
    <row r="169" spans="1:17" x14ac:dyDescent="0.3">
      <c r="A169" s="165"/>
      <c r="B169" s="29"/>
      <c r="H169" s="29"/>
      <c r="I169" s="165"/>
      <c r="J169" s="29"/>
      <c r="K169" s="175"/>
      <c r="L169" s="175" t="str">
        <f t="shared" si="130"/>
        <v/>
      </c>
      <c r="M169" s="29" t="str">
        <f t="shared" ref="M169:N169" si="169">IF(OR(J169="",K169=""),"",IF(AND(G169="STANDARD",H169="NO",L169&lt;31),"YES",IF(AND(G169="STANDARD",H169="YES",L169&lt;45),"YES",IF(AND(G169="EXPEDITED",H169="NO",L169&lt;=3),"YES",IF(AND(G169="EXPEDITED",H169="YES",L169&lt;18),"YES","NO")))))</f>
        <v/>
      </c>
      <c r="N169" s="29" t="str">
        <f t="shared" si="169"/>
        <v/>
      </c>
      <c r="O169" s="29"/>
      <c r="P169" s="29"/>
      <c r="Q169" s="29"/>
    </row>
    <row r="170" spans="1:17" x14ac:dyDescent="0.3">
      <c r="A170" s="165"/>
      <c r="B170" s="29"/>
      <c r="H170" s="29"/>
      <c r="I170" s="165"/>
      <c r="J170" s="29"/>
      <c r="K170" s="175"/>
      <c r="L170" s="175" t="str">
        <f t="shared" si="130"/>
        <v/>
      </c>
      <c r="M170" s="29" t="str">
        <f t="shared" ref="M170:N170" si="170">IF(OR(J170="",K170=""),"",IF(AND(G170="STANDARD",H170="NO",L170&lt;31),"YES",IF(AND(G170="STANDARD",H170="YES",L170&lt;45),"YES",IF(AND(G170="EXPEDITED",H170="NO",L170&lt;=3),"YES",IF(AND(G170="EXPEDITED",H170="YES",L170&lt;18),"YES","NO")))))</f>
        <v/>
      </c>
      <c r="N170" s="29" t="str">
        <f t="shared" si="170"/>
        <v/>
      </c>
      <c r="O170" s="29"/>
      <c r="P170" s="29"/>
      <c r="Q170" s="29"/>
    </row>
    <row r="171" spans="1:17" x14ac:dyDescent="0.3">
      <c r="A171" s="165"/>
      <c r="B171" s="29"/>
      <c r="H171" s="29"/>
      <c r="I171" s="165"/>
      <c r="J171" s="29"/>
      <c r="K171" s="175"/>
      <c r="L171" s="175" t="str">
        <f t="shared" si="130"/>
        <v/>
      </c>
      <c r="M171" s="29" t="str">
        <f t="shared" ref="M171:N171" si="171">IF(OR(J171="",K171=""),"",IF(AND(G171="STANDARD",H171="NO",L171&lt;31),"YES",IF(AND(G171="STANDARD",H171="YES",L171&lt;45),"YES",IF(AND(G171="EXPEDITED",H171="NO",L171&lt;=3),"YES",IF(AND(G171="EXPEDITED",H171="YES",L171&lt;18),"YES","NO")))))</f>
        <v/>
      </c>
      <c r="N171" s="29" t="str">
        <f t="shared" si="171"/>
        <v/>
      </c>
      <c r="O171" s="29"/>
      <c r="P171" s="29"/>
      <c r="Q171" s="29"/>
    </row>
    <row r="172" spans="1:17" x14ac:dyDescent="0.3">
      <c r="A172" s="165"/>
      <c r="B172" s="29"/>
      <c r="H172" s="29"/>
      <c r="I172" s="165"/>
      <c r="J172" s="29"/>
      <c r="K172" s="175"/>
      <c r="L172" s="175" t="str">
        <f t="shared" si="130"/>
        <v/>
      </c>
      <c r="M172" s="29" t="str">
        <f t="shared" ref="M172:N172" si="172">IF(OR(J172="",K172=""),"",IF(AND(G172="STANDARD",H172="NO",L172&lt;31),"YES",IF(AND(G172="STANDARD",H172="YES",L172&lt;45),"YES",IF(AND(G172="EXPEDITED",H172="NO",L172&lt;=3),"YES",IF(AND(G172="EXPEDITED",H172="YES",L172&lt;18),"YES","NO")))))</f>
        <v/>
      </c>
      <c r="N172" s="29" t="str">
        <f t="shared" si="172"/>
        <v/>
      </c>
      <c r="O172" s="29"/>
      <c r="P172" s="29"/>
      <c r="Q172" s="29"/>
    </row>
    <row r="173" spans="1:17" x14ac:dyDescent="0.3">
      <c r="A173" s="165"/>
      <c r="B173" s="29"/>
      <c r="H173" s="29"/>
      <c r="I173" s="165"/>
      <c r="J173" s="29"/>
      <c r="K173" s="175"/>
      <c r="L173" s="175" t="str">
        <f t="shared" si="130"/>
        <v/>
      </c>
      <c r="M173" s="29" t="str">
        <f t="shared" ref="M173:N173" si="173">IF(OR(J173="",K173=""),"",IF(AND(G173="STANDARD",H173="NO",L173&lt;31),"YES",IF(AND(G173="STANDARD",H173="YES",L173&lt;45),"YES",IF(AND(G173="EXPEDITED",H173="NO",L173&lt;=3),"YES",IF(AND(G173="EXPEDITED",H173="YES",L173&lt;18),"YES","NO")))))</f>
        <v/>
      </c>
      <c r="N173" s="29" t="str">
        <f t="shared" si="173"/>
        <v/>
      </c>
      <c r="O173" s="29"/>
      <c r="P173" s="29"/>
      <c r="Q173" s="29"/>
    </row>
    <row r="174" spans="1:17" x14ac:dyDescent="0.3">
      <c r="A174" s="165"/>
      <c r="B174" s="29"/>
      <c r="H174" s="29"/>
      <c r="I174" s="165"/>
      <c r="J174" s="29"/>
      <c r="K174" s="175"/>
      <c r="L174" s="175" t="str">
        <f t="shared" si="130"/>
        <v/>
      </c>
      <c r="M174" s="29" t="str">
        <f t="shared" ref="M174:N174" si="174">IF(OR(J174="",K174=""),"",IF(AND(G174="STANDARD",H174="NO",L174&lt;31),"YES",IF(AND(G174="STANDARD",H174="YES",L174&lt;45),"YES",IF(AND(G174="EXPEDITED",H174="NO",L174&lt;=3),"YES",IF(AND(G174="EXPEDITED",H174="YES",L174&lt;18),"YES","NO")))))</f>
        <v/>
      </c>
      <c r="N174" s="29" t="str">
        <f t="shared" si="174"/>
        <v/>
      </c>
      <c r="O174" s="29"/>
      <c r="P174" s="29"/>
      <c r="Q174" s="29"/>
    </row>
    <row r="175" spans="1:17" x14ac:dyDescent="0.3">
      <c r="A175" s="165"/>
      <c r="B175" s="29"/>
      <c r="H175" s="29"/>
      <c r="I175" s="165"/>
      <c r="J175" s="29"/>
      <c r="K175" s="175"/>
      <c r="L175" s="175" t="str">
        <f t="shared" si="130"/>
        <v/>
      </c>
      <c r="M175" s="29" t="str">
        <f t="shared" ref="M175:N175" si="175">IF(OR(J175="",K175=""),"",IF(AND(G175="STANDARD",H175="NO",L175&lt;31),"YES",IF(AND(G175="STANDARD",H175="YES",L175&lt;45),"YES",IF(AND(G175="EXPEDITED",H175="NO",L175&lt;=3),"YES",IF(AND(G175="EXPEDITED",H175="YES",L175&lt;18),"YES","NO")))))</f>
        <v/>
      </c>
      <c r="N175" s="29" t="str">
        <f t="shared" si="175"/>
        <v/>
      </c>
      <c r="O175" s="29"/>
      <c r="P175" s="29"/>
      <c r="Q175" s="29"/>
    </row>
    <row r="176" spans="1:17" x14ac:dyDescent="0.3">
      <c r="A176" s="165"/>
      <c r="B176" s="29"/>
      <c r="H176" s="29"/>
      <c r="I176" s="165"/>
      <c r="J176" s="29"/>
      <c r="K176" s="175"/>
      <c r="L176" s="175" t="str">
        <f t="shared" si="130"/>
        <v/>
      </c>
      <c r="M176" s="29" t="str">
        <f t="shared" ref="M176:N176" si="176">IF(OR(J176="",K176=""),"",IF(AND(G176="STANDARD",H176="NO",L176&lt;31),"YES",IF(AND(G176="STANDARD",H176="YES",L176&lt;45),"YES",IF(AND(G176="EXPEDITED",H176="NO",L176&lt;=3),"YES",IF(AND(G176="EXPEDITED",H176="YES",L176&lt;18),"YES","NO")))))</f>
        <v/>
      </c>
      <c r="N176" s="29" t="str">
        <f t="shared" si="176"/>
        <v/>
      </c>
      <c r="O176" s="29"/>
      <c r="P176" s="29"/>
      <c r="Q176" s="29"/>
    </row>
    <row r="177" spans="1:17" x14ac:dyDescent="0.3">
      <c r="A177" s="165"/>
      <c r="B177" s="29"/>
      <c r="H177" s="29"/>
      <c r="I177" s="165"/>
      <c r="J177" s="29"/>
      <c r="K177" s="175"/>
      <c r="L177" s="175" t="str">
        <f t="shared" si="130"/>
        <v/>
      </c>
      <c r="M177" s="29" t="str">
        <f t="shared" ref="M177:N177" si="177">IF(OR(J177="",K177=""),"",IF(AND(G177="STANDARD",H177="NO",L177&lt;31),"YES",IF(AND(G177="STANDARD",H177="YES",L177&lt;45),"YES",IF(AND(G177="EXPEDITED",H177="NO",L177&lt;=3),"YES",IF(AND(G177="EXPEDITED",H177="YES",L177&lt;18),"YES","NO")))))</f>
        <v/>
      </c>
      <c r="N177" s="29" t="str">
        <f t="shared" si="177"/>
        <v/>
      </c>
      <c r="O177" s="29"/>
      <c r="P177" s="29"/>
      <c r="Q177" s="29"/>
    </row>
    <row r="178" spans="1:17" x14ac:dyDescent="0.3">
      <c r="A178" s="165"/>
      <c r="B178" s="29"/>
      <c r="H178" s="29"/>
      <c r="I178" s="165"/>
      <c r="J178" s="29"/>
      <c r="K178" s="175"/>
      <c r="L178" s="175" t="str">
        <f t="shared" si="130"/>
        <v/>
      </c>
      <c r="M178" s="29" t="str">
        <f t="shared" ref="M178:N178" si="178">IF(OR(J178="",K178=""),"",IF(AND(G178="STANDARD",H178="NO",L178&lt;31),"YES",IF(AND(G178="STANDARD",H178="YES",L178&lt;45),"YES",IF(AND(G178="EXPEDITED",H178="NO",L178&lt;=3),"YES",IF(AND(G178="EXPEDITED",H178="YES",L178&lt;18),"YES","NO")))))</f>
        <v/>
      </c>
      <c r="N178" s="29" t="str">
        <f t="shared" si="178"/>
        <v/>
      </c>
      <c r="O178" s="29"/>
      <c r="P178" s="29"/>
      <c r="Q178" s="29"/>
    </row>
    <row r="179" spans="1:17" x14ac:dyDescent="0.3">
      <c r="A179" s="165"/>
      <c r="B179" s="29"/>
      <c r="H179" s="29"/>
      <c r="I179" s="165"/>
      <c r="J179" s="29"/>
      <c r="K179" s="175"/>
      <c r="L179" s="175" t="str">
        <f t="shared" si="130"/>
        <v/>
      </c>
      <c r="M179" s="29" t="str">
        <f t="shared" ref="M179:N179" si="179">IF(OR(J179="",K179=""),"",IF(AND(G179="STANDARD",H179="NO",L179&lt;31),"YES",IF(AND(G179="STANDARD",H179="YES",L179&lt;45),"YES",IF(AND(G179="EXPEDITED",H179="NO",L179&lt;=3),"YES",IF(AND(G179="EXPEDITED",H179="YES",L179&lt;18),"YES","NO")))))</f>
        <v/>
      </c>
      <c r="N179" s="29" t="str">
        <f t="shared" si="179"/>
        <v/>
      </c>
      <c r="O179" s="29"/>
      <c r="P179" s="29"/>
      <c r="Q179" s="29"/>
    </row>
    <row r="180" spans="1:17" x14ac:dyDescent="0.3">
      <c r="A180" s="165"/>
      <c r="B180" s="29"/>
      <c r="H180" s="29"/>
      <c r="I180" s="165"/>
      <c r="J180" s="29"/>
      <c r="K180" s="175"/>
      <c r="L180" s="175" t="str">
        <f t="shared" si="130"/>
        <v/>
      </c>
      <c r="M180" s="29" t="str">
        <f t="shared" ref="M180:N180" si="180">IF(OR(J180="",K180=""),"",IF(AND(G180="STANDARD",H180="NO",L180&lt;31),"YES",IF(AND(G180="STANDARD",H180="YES",L180&lt;45),"YES",IF(AND(G180="EXPEDITED",H180="NO",L180&lt;=3),"YES",IF(AND(G180="EXPEDITED",H180="YES",L180&lt;18),"YES","NO")))))</f>
        <v/>
      </c>
      <c r="N180" s="29" t="str">
        <f t="shared" si="180"/>
        <v/>
      </c>
      <c r="O180" s="29"/>
      <c r="P180" s="29"/>
      <c r="Q180" s="29"/>
    </row>
    <row r="181" spans="1:17" x14ac:dyDescent="0.3">
      <c r="A181" s="165"/>
      <c r="B181" s="29"/>
      <c r="H181" s="29"/>
      <c r="I181" s="165"/>
      <c r="J181" s="29"/>
      <c r="K181" s="175"/>
      <c r="L181" s="175" t="str">
        <f t="shared" si="130"/>
        <v/>
      </c>
      <c r="M181" s="29" t="str">
        <f t="shared" ref="M181:N181" si="181">IF(OR(J181="",K181=""),"",IF(AND(G181="STANDARD",H181="NO",L181&lt;31),"YES",IF(AND(G181="STANDARD",H181="YES",L181&lt;45),"YES",IF(AND(G181="EXPEDITED",H181="NO",L181&lt;=3),"YES",IF(AND(G181="EXPEDITED",H181="YES",L181&lt;18),"YES","NO")))))</f>
        <v/>
      </c>
      <c r="N181" s="29" t="str">
        <f t="shared" si="181"/>
        <v/>
      </c>
      <c r="O181" s="29"/>
      <c r="P181" s="29"/>
      <c r="Q181" s="29"/>
    </row>
    <row r="182" spans="1:17" x14ac:dyDescent="0.3">
      <c r="A182" s="165"/>
      <c r="B182" s="29"/>
      <c r="H182" s="29"/>
      <c r="I182" s="165"/>
      <c r="J182" s="29"/>
      <c r="K182" s="175"/>
      <c r="L182" s="175" t="str">
        <f t="shared" si="130"/>
        <v/>
      </c>
      <c r="M182" s="29" t="str">
        <f t="shared" ref="M182:N182" si="182">IF(OR(J182="",K182=""),"",IF(AND(G182="STANDARD",H182="NO",L182&lt;31),"YES",IF(AND(G182="STANDARD",H182="YES",L182&lt;45),"YES",IF(AND(G182="EXPEDITED",H182="NO",L182&lt;=3),"YES",IF(AND(G182="EXPEDITED",H182="YES",L182&lt;18),"YES","NO")))))</f>
        <v/>
      </c>
      <c r="N182" s="29" t="str">
        <f t="shared" si="182"/>
        <v/>
      </c>
      <c r="O182" s="29"/>
      <c r="P182" s="29"/>
      <c r="Q182" s="29"/>
    </row>
    <row r="183" spans="1:17" x14ac:dyDescent="0.3">
      <c r="A183" s="165"/>
      <c r="B183" s="29"/>
      <c r="H183" s="29"/>
      <c r="I183" s="165"/>
      <c r="J183" s="29"/>
      <c r="K183" s="175"/>
      <c r="L183" s="175" t="str">
        <f t="shared" si="130"/>
        <v/>
      </c>
      <c r="M183" s="29" t="str">
        <f t="shared" ref="M183:N183" si="183">IF(OR(J183="",K183=""),"",IF(AND(G183="STANDARD",H183="NO",L183&lt;31),"YES",IF(AND(G183="STANDARD",H183="YES",L183&lt;45),"YES",IF(AND(G183="EXPEDITED",H183="NO",L183&lt;=3),"YES",IF(AND(G183="EXPEDITED",H183="YES",L183&lt;18),"YES","NO")))))</f>
        <v/>
      </c>
      <c r="N183" s="29" t="str">
        <f t="shared" si="183"/>
        <v/>
      </c>
      <c r="O183" s="29"/>
      <c r="P183" s="29"/>
      <c r="Q183" s="29"/>
    </row>
    <row r="184" spans="1:17" x14ac:dyDescent="0.3">
      <c r="A184" s="165"/>
      <c r="B184" s="29"/>
      <c r="H184" s="29"/>
      <c r="I184" s="165"/>
      <c r="J184" s="29"/>
      <c r="K184" s="175"/>
      <c r="L184" s="175" t="str">
        <f t="shared" si="130"/>
        <v/>
      </c>
      <c r="M184" s="29" t="str">
        <f t="shared" ref="M184:N184" si="184">IF(OR(J184="",K184=""),"",IF(AND(G184="STANDARD",H184="NO",L184&lt;31),"YES",IF(AND(G184="STANDARD",H184="YES",L184&lt;45),"YES",IF(AND(G184="EXPEDITED",H184="NO",L184&lt;=3),"YES",IF(AND(G184="EXPEDITED",H184="YES",L184&lt;18),"YES","NO")))))</f>
        <v/>
      </c>
      <c r="N184" s="29" t="str">
        <f t="shared" si="184"/>
        <v/>
      </c>
      <c r="O184" s="29"/>
      <c r="P184" s="29"/>
      <c r="Q184" s="29"/>
    </row>
    <row r="185" spans="1:17" x14ac:dyDescent="0.3">
      <c r="A185" s="165"/>
      <c r="B185" s="29"/>
      <c r="H185" s="29"/>
      <c r="I185" s="165"/>
      <c r="J185" s="29"/>
      <c r="K185" s="175"/>
      <c r="L185" s="175" t="str">
        <f t="shared" si="130"/>
        <v/>
      </c>
      <c r="M185" s="29" t="str">
        <f t="shared" ref="M185:N185" si="185">IF(OR(J185="",K185=""),"",IF(AND(G185="STANDARD",H185="NO",L185&lt;31),"YES",IF(AND(G185="STANDARD",H185="YES",L185&lt;45),"YES",IF(AND(G185="EXPEDITED",H185="NO",L185&lt;=3),"YES",IF(AND(G185="EXPEDITED",H185="YES",L185&lt;18),"YES","NO")))))</f>
        <v/>
      </c>
      <c r="N185" s="29" t="str">
        <f t="shared" si="185"/>
        <v/>
      </c>
      <c r="O185" s="29"/>
      <c r="P185" s="29"/>
      <c r="Q185" s="29"/>
    </row>
    <row r="186" spans="1:17" x14ac:dyDescent="0.3">
      <c r="A186" s="165"/>
      <c r="B186" s="29"/>
      <c r="H186" s="29"/>
      <c r="I186" s="165"/>
      <c r="J186" s="29"/>
      <c r="K186" s="175"/>
      <c r="L186" s="175" t="str">
        <f t="shared" si="130"/>
        <v/>
      </c>
      <c r="M186" s="29" t="str">
        <f t="shared" ref="M186:N186" si="186">IF(OR(J186="",K186=""),"",IF(AND(G186="STANDARD",H186="NO",L186&lt;31),"YES",IF(AND(G186="STANDARD",H186="YES",L186&lt;45),"YES",IF(AND(G186="EXPEDITED",H186="NO",L186&lt;=3),"YES",IF(AND(G186="EXPEDITED",H186="YES",L186&lt;18),"YES","NO")))))</f>
        <v/>
      </c>
      <c r="N186" s="29" t="str">
        <f t="shared" si="186"/>
        <v/>
      </c>
      <c r="O186" s="29"/>
      <c r="P186" s="29"/>
      <c r="Q186" s="29"/>
    </row>
    <row r="187" spans="1:17" x14ac:dyDescent="0.3">
      <c r="A187" s="165"/>
      <c r="B187" s="29"/>
      <c r="H187" s="29"/>
      <c r="I187" s="165"/>
      <c r="J187" s="29"/>
      <c r="K187" s="175"/>
      <c r="L187" s="175" t="str">
        <f t="shared" si="130"/>
        <v/>
      </c>
      <c r="M187" s="29" t="str">
        <f t="shared" ref="M187:N187" si="187">IF(OR(J187="",K187=""),"",IF(AND(G187="STANDARD",H187="NO",L187&lt;31),"YES",IF(AND(G187="STANDARD",H187="YES",L187&lt;45),"YES",IF(AND(G187="EXPEDITED",H187="NO",L187&lt;=3),"YES",IF(AND(G187="EXPEDITED",H187="YES",L187&lt;18),"YES","NO")))))</f>
        <v/>
      </c>
      <c r="N187" s="29" t="str">
        <f t="shared" si="187"/>
        <v/>
      </c>
      <c r="O187" s="29"/>
      <c r="P187" s="29"/>
      <c r="Q187" s="29"/>
    </row>
    <row r="188" spans="1:17" x14ac:dyDescent="0.3">
      <c r="A188" s="165"/>
      <c r="B188" s="29"/>
      <c r="H188" s="29"/>
      <c r="I188" s="165"/>
      <c r="J188" s="29"/>
      <c r="K188" s="175"/>
      <c r="L188" s="175" t="str">
        <f t="shared" si="130"/>
        <v/>
      </c>
      <c r="M188" s="29" t="str">
        <f t="shared" ref="M188:N188" si="188">IF(OR(J188="",K188=""),"",IF(AND(G188="STANDARD",H188="NO",L188&lt;31),"YES",IF(AND(G188="STANDARD",H188="YES",L188&lt;45),"YES",IF(AND(G188="EXPEDITED",H188="NO",L188&lt;=3),"YES",IF(AND(G188="EXPEDITED",H188="YES",L188&lt;18),"YES","NO")))))</f>
        <v/>
      </c>
      <c r="N188" s="29" t="str">
        <f t="shared" si="188"/>
        <v/>
      </c>
      <c r="O188" s="29"/>
      <c r="P188" s="29"/>
      <c r="Q188" s="29"/>
    </row>
    <row r="189" spans="1:17" x14ac:dyDescent="0.3">
      <c r="A189" s="165"/>
      <c r="B189" s="29"/>
      <c r="H189" s="29"/>
      <c r="I189" s="165"/>
      <c r="J189" s="29"/>
      <c r="K189" s="175"/>
      <c r="L189" s="175" t="str">
        <f t="shared" si="130"/>
        <v/>
      </c>
      <c r="M189" s="29" t="str">
        <f t="shared" ref="M189:N189" si="189">IF(OR(J189="",K189=""),"",IF(AND(G189="STANDARD",H189="NO",L189&lt;31),"YES",IF(AND(G189="STANDARD",H189="YES",L189&lt;45),"YES",IF(AND(G189="EXPEDITED",H189="NO",L189&lt;=3),"YES",IF(AND(G189="EXPEDITED",H189="YES",L189&lt;18),"YES","NO")))))</f>
        <v/>
      </c>
      <c r="N189" s="29" t="str">
        <f t="shared" si="189"/>
        <v/>
      </c>
      <c r="O189" s="29"/>
      <c r="P189" s="29"/>
      <c r="Q189" s="29"/>
    </row>
    <row r="190" spans="1:17" x14ac:dyDescent="0.3">
      <c r="A190" s="165"/>
      <c r="B190" s="29"/>
      <c r="H190" s="29"/>
      <c r="I190" s="165"/>
      <c r="J190" s="29"/>
      <c r="K190" s="175"/>
      <c r="L190" s="175" t="str">
        <f t="shared" si="130"/>
        <v/>
      </c>
      <c r="M190" s="29" t="str">
        <f t="shared" ref="M190:N190" si="190">IF(OR(J190="",K190=""),"",IF(AND(G190="STANDARD",H190="NO",L190&lt;31),"YES",IF(AND(G190="STANDARD",H190="YES",L190&lt;45),"YES",IF(AND(G190="EXPEDITED",H190="NO",L190&lt;=3),"YES",IF(AND(G190="EXPEDITED",H190="YES",L190&lt;18),"YES","NO")))))</f>
        <v/>
      </c>
      <c r="N190" s="29" t="str">
        <f t="shared" si="190"/>
        <v/>
      </c>
      <c r="O190" s="29"/>
      <c r="P190" s="29"/>
      <c r="Q190" s="29"/>
    </row>
    <row r="191" spans="1:17" x14ac:dyDescent="0.3">
      <c r="A191" s="165"/>
      <c r="B191" s="29"/>
      <c r="H191" s="29"/>
      <c r="I191" s="165"/>
      <c r="J191" s="29"/>
      <c r="K191" s="175"/>
      <c r="L191" s="175" t="str">
        <f t="shared" si="130"/>
        <v/>
      </c>
      <c r="M191" s="29" t="str">
        <f t="shared" ref="M191:N191" si="191">IF(OR(J191="",K191=""),"",IF(AND(G191="STANDARD",H191="NO",L191&lt;31),"YES",IF(AND(G191="STANDARD",H191="YES",L191&lt;45),"YES",IF(AND(G191="EXPEDITED",H191="NO",L191&lt;=3),"YES",IF(AND(G191="EXPEDITED",H191="YES",L191&lt;18),"YES","NO")))))</f>
        <v/>
      </c>
      <c r="N191" s="29" t="str">
        <f t="shared" si="191"/>
        <v/>
      </c>
      <c r="O191" s="29"/>
      <c r="P191" s="29"/>
      <c r="Q191" s="29"/>
    </row>
    <row r="192" spans="1:17" x14ac:dyDescent="0.3">
      <c r="A192" s="165"/>
      <c r="B192" s="29"/>
      <c r="H192" s="29"/>
      <c r="I192" s="165"/>
      <c r="J192" s="29"/>
      <c r="K192" s="175"/>
      <c r="L192" s="175" t="str">
        <f t="shared" si="130"/>
        <v/>
      </c>
      <c r="M192" s="29" t="str">
        <f t="shared" ref="M192:N192" si="192">IF(OR(J192="",K192=""),"",IF(AND(G192="STANDARD",H192="NO",L192&lt;31),"YES",IF(AND(G192="STANDARD",H192="YES",L192&lt;45),"YES",IF(AND(G192="EXPEDITED",H192="NO",L192&lt;=3),"YES",IF(AND(G192="EXPEDITED",H192="YES",L192&lt;18),"YES","NO")))))</f>
        <v/>
      </c>
      <c r="N192" s="29" t="str">
        <f t="shared" si="192"/>
        <v/>
      </c>
      <c r="O192" s="29"/>
      <c r="P192" s="29"/>
      <c r="Q192" s="29"/>
    </row>
    <row r="193" spans="1:17" x14ac:dyDescent="0.3">
      <c r="A193" s="165"/>
      <c r="B193" s="29"/>
      <c r="H193" s="29"/>
      <c r="I193" s="165"/>
      <c r="J193" s="29"/>
      <c r="K193" s="175"/>
      <c r="L193" s="175" t="str">
        <f t="shared" si="130"/>
        <v/>
      </c>
      <c r="M193" s="29" t="str">
        <f t="shared" ref="M193:N193" si="193">IF(OR(J193="",K193=""),"",IF(AND(G193="STANDARD",H193="NO",L193&lt;31),"YES",IF(AND(G193="STANDARD",H193="YES",L193&lt;45),"YES",IF(AND(G193="EXPEDITED",H193="NO",L193&lt;=3),"YES",IF(AND(G193="EXPEDITED",H193="YES",L193&lt;18),"YES","NO")))))</f>
        <v/>
      </c>
      <c r="N193" s="29" t="str">
        <f t="shared" si="193"/>
        <v/>
      </c>
      <c r="O193" s="29"/>
      <c r="P193" s="29"/>
      <c r="Q193" s="29"/>
    </row>
    <row r="194" spans="1:17" x14ac:dyDescent="0.3">
      <c r="A194" s="165"/>
      <c r="B194" s="29"/>
      <c r="H194" s="29"/>
      <c r="I194" s="165"/>
      <c r="J194" s="29"/>
      <c r="K194" s="175"/>
      <c r="L194" s="175" t="str">
        <f t="shared" si="130"/>
        <v/>
      </c>
      <c r="M194" s="29" t="str">
        <f t="shared" ref="M194:N194" si="194">IF(OR(J194="",K194=""),"",IF(AND(G194="STANDARD",H194="NO",L194&lt;31),"YES",IF(AND(G194="STANDARD",H194="YES",L194&lt;45),"YES",IF(AND(G194="EXPEDITED",H194="NO",L194&lt;=3),"YES",IF(AND(G194="EXPEDITED",H194="YES",L194&lt;18),"YES","NO")))))</f>
        <v/>
      </c>
      <c r="N194" s="29" t="str">
        <f t="shared" si="194"/>
        <v/>
      </c>
      <c r="O194" s="29"/>
      <c r="P194" s="29"/>
      <c r="Q194" s="29"/>
    </row>
    <row r="195" spans="1:17" x14ac:dyDescent="0.3">
      <c r="A195" s="165"/>
      <c r="B195" s="29"/>
      <c r="H195" s="29"/>
      <c r="I195" s="165"/>
      <c r="J195" s="29"/>
      <c r="K195" s="175"/>
      <c r="L195" s="175" t="str">
        <f t="shared" ref="L195:L258" si="195">IF(OR(J195="",K195=""),"",K195-J195)</f>
        <v/>
      </c>
      <c r="M195" s="29" t="str">
        <f t="shared" ref="M195:N195" si="196">IF(OR(J195="",K195=""),"",IF(AND(G195="STANDARD",H195="NO",L195&lt;31),"YES",IF(AND(G195="STANDARD",H195="YES",L195&lt;45),"YES",IF(AND(G195="EXPEDITED",H195="NO",L195&lt;=3),"YES",IF(AND(G195="EXPEDITED",H195="YES",L195&lt;18),"YES","NO")))))</f>
        <v/>
      </c>
      <c r="N195" s="29" t="str">
        <f t="shared" si="196"/>
        <v/>
      </c>
      <c r="O195" s="29"/>
      <c r="P195" s="29"/>
      <c r="Q195" s="29"/>
    </row>
    <row r="196" spans="1:17" x14ac:dyDescent="0.3">
      <c r="A196" s="165"/>
      <c r="B196" s="29"/>
      <c r="H196" s="29"/>
      <c r="I196" s="165"/>
      <c r="J196" s="29"/>
      <c r="K196" s="175"/>
      <c r="L196" s="175" t="str">
        <f t="shared" si="195"/>
        <v/>
      </c>
      <c r="M196" s="29" t="str">
        <f t="shared" ref="M196:N196" si="197">IF(OR(J196="",K196=""),"",IF(AND(G196="STANDARD",H196="NO",L196&lt;31),"YES",IF(AND(G196="STANDARD",H196="YES",L196&lt;45),"YES",IF(AND(G196="EXPEDITED",H196="NO",L196&lt;=3),"YES",IF(AND(G196="EXPEDITED",H196="YES",L196&lt;18),"YES","NO")))))</f>
        <v/>
      </c>
      <c r="N196" s="29" t="str">
        <f t="shared" si="197"/>
        <v/>
      </c>
      <c r="O196" s="29"/>
      <c r="P196" s="29"/>
      <c r="Q196" s="29"/>
    </row>
    <row r="197" spans="1:17" x14ac:dyDescent="0.3">
      <c r="A197" s="165"/>
      <c r="B197" s="29"/>
      <c r="H197" s="29"/>
      <c r="I197" s="165"/>
      <c r="J197" s="29"/>
      <c r="K197" s="175"/>
      <c r="L197" s="175" t="str">
        <f t="shared" si="195"/>
        <v/>
      </c>
      <c r="M197" s="29" t="str">
        <f t="shared" ref="M197:N197" si="198">IF(OR(J197="",K197=""),"",IF(AND(G197="STANDARD",H197="NO",L197&lt;31),"YES",IF(AND(G197="STANDARD",H197="YES",L197&lt;45),"YES",IF(AND(G197="EXPEDITED",H197="NO",L197&lt;=3),"YES",IF(AND(G197="EXPEDITED",H197="YES",L197&lt;18),"YES","NO")))))</f>
        <v/>
      </c>
      <c r="N197" s="29" t="str">
        <f t="shared" si="198"/>
        <v/>
      </c>
      <c r="O197" s="29"/>
      <c r="P197" s="29"/>
      <c r="Q197" s="29"/>
    </row>
    <row r="198" spans="1:17" x14ac:dyDescent="0.3">
      <c r="A198" s="165"/>
      <c r="B198" s="29"/>
      <c r="H198" s="29"/>
      <c r="I198" s="165"/>
      <c r="J198" s="29"/>
      <c r="K198" s="175"/>
      <c r="L198" s="175" t="str">
        <f t="shared" si="195"/>
        <v/>
      </c>
      <c r="M198" s="29" t="str">
        <f t="shared" ref="M198:N198" si="199">IF(OR(J198="",K198=""),"",IF(AND(G198="STANDARD",H198="NO",L198&lt;31),"YES",IF(AND(G198="STANDARD",H198="YES",L198&lt;45),"YES",IF(AND(G198="EXPEDITED",H198="NO",L198&lt;=3),"YES",IF(AND(G198="EXPEDITED",H198="YES",L198&lt;18),"YES","NO")))))</f>
        <v/>
      </c>
      <c r="N198" s="29" t="str">
        <f t="shared" si="199"/>
        <v/>
      </c>
      <c r="O198" s="29"/>
      <c r="P198" s="29"/>
      <c r="Q198" s="29"/>
    </row>
    <row r="199" spans="1:17" x14ac:dyDescent="0.3">
      <c r="A199" s="165"/>
      <c r="B199" s="29"/>
      <c r="H199" s="29"/>
      <c r="I199" s="165"/>
      <c r="J199" s="29"/>
      <c r="K199" s="175"/>
      <c r="L199" s="175" t="str">
        <f t="shared" si="195"/>
        <v/>
      </c>
      <c r="M199" s="29" t="str">
        <f t="shared" ref="M199:N199" si="200">IF(OR(J199="",K199=""),"",IF(AND(G199="STANDARD",H199="NO",L199&lt;31),"YES",IF(AND(G199="STANDARD",H199="YES",L199&lt;45),"YES",IF(AND(G199="EXPEDITED",H199="NO",L199&lt;=3),"YES",IF(AND(G199="EXPEDITED",H199="YES",L199&lt;18),"YES","NO")))))</f>
        <v/>
      </c>
      <c r="N199" s="29" t="str">
        <f t="shared" si="200"/>
        <v/>
      </c>
      <c r="O199" s="29"/>
      <c r="P199" s="29"/>
      <c r="Q199" s="29"/>
    </row>
    <row r="200" spans="1:17" x14ac:dyDescent="0.3">
      <c r="A200" s="165"/>
      <c r="B200" s="29"/>
      <c r="H200" s="29"/>
      <c r="I200" s="165"/>
      <c r="J200" s="29"/>
      <c r="K200" s="175"/>
      <c r="L200" s="175" t="str">
        <f t="shared" si="195"/>
        <v/>
      </c>
      <c r="M200" s="29" t="str">
        <f t="shared" ref="M200:N200" si="201">IF(OR(J200="",K200=""),"",IF(AND(G200="STANDARD",H200="NO",L200&lt;31),"YES",IF(AND(G200="STANDARD",H200="YES",L200&lt;45),"YES",IF(AND(G200="EXPEDITED",H200="NO",L200&lt;=3),"YES",IF(AND(G200="EXPEDITED",H200="YES",L200&lt;18),"YES","NO")))))</f>
        <v/>
      </c>
      <c r="N200" s="29" t="str">
        <f t="shared" si="201"/>
        <v/>
      </c>
      <c r="O200" s="29"/>
      <c r="P200" s="29"/>
      <c r="Q200" s="29"/>
    </row>
    <row r="201" spans="1:17" x14ac:dyDescent="0.3">
      <c r="A201" s="165"/>
      <c r="B201" s="29"/>
      <c r="H201" s="29"/>
      <c r="I201" s="165"/>
      <c r="J201" s="29"/>
      <c r="K201" s="175"/>
      <c r="L201" s="175" t="str">
        <f t="shared" si="195"/>
        <v/>
      </c>
      <c r="M201" s="29" t="str">
        <f t="shared" ref="M201:N201" si="202">IF(OR(J201="",K201=""),"",IF(AND(G201="STANDARD",H201="NO",L201&lt;31),"YES",IF(AND(G201="STANDARD",H201="YES",L201&lt;45),"YES",IF(AND(G201="EXPEDITED",H201="NO",L201&lt;=3),"YES",IF(AND(G201="EXPEDITED",H201="YES",L201&lt;18),"YES","NO")))))</f>
        <v/>
      </c>
      <c r="N201" s="29" t="str">
        <f t="shared" si="202"/>
        <v/>
      </c>
      <c r="O201" s="29"/>
      <c r="P201" s="29"/>
      <c r="Q201" s="29"/>
    </row>
    <row r="202" spans="1:17" x14ac:dyDescent="0.3">
      <c r="A202" s="165"/>
      <c r="B202" s="29"/>
      <c r="H202" s="29"/>
      <c r="I202" s="165"/>
      <c r="J202" s="29"/>
      <c r="K202" s="175"/>
      <c r="L202" s="175" t="str">
        <f t="shared" si="195"/>
        <v/>
      </c>
      <c r="M202" s="29" t="str">
        <f t="shared" ref="M202:N202" si="203">IF(OR(J202="",K202=""),"",IF(AND(G202="STANDARD",H202="NO",L202&lt;31),"YES",IF(AND(G202="STANDARD",H202="YES",L202&lt;45),"YES",IF(AND(G202="EXPEDITED",H202="NO",L202&lt;=3),"YES",IF(AND(G202="EXPEDITED",H202="YES",L202&lt;18),"YES","NO")))))</f>
        <v/>
      </c>
      <c r="N202" s="29" t="str">
        <f t="shared" si="203"/>
        <v/>
      </c>
      <c r="O202" s="29"/>
      <c r="P202" s="29"/>
      <c r="Q202" s="29"/>
    </row>
    <row r="203" spans="1:17" x14ac:dyDescent="0.3">
      <c r="A203" s="165"/>
      <c r="B203" s="29"/>
      <c r="H203" s="29"/>
      <c r="I203" s="165"/>
      <c r="J203" s="29"/>
      <c r="K203" s="175"/>
      <c r="L203" s="175" t="str">
        <f t="shared" si="195"/>
        <v/>
      </c>
      <c r="M203" s="29" t="str">
        <f t="shared" ref="M203:N203" si="204">IF(OR(J203="",K203=""),"",IF(AND(G203="STANDARD",H203="NO",L203&lt;31),"YES",IF(AND(G203="STANDARD",H203="YES",L203&lt;45),"YES",IF(AND(G203="EXPEDITED",H203="NO",L203&lt;=3),"YES",IF(AND(G203="EXPEDITED",H203="YES",L203&lt;18),"YES","NO")))))</f>
        <v/>
      </c>
      <c r="N203" s="29" t="str">
        <f t="shared" si="204"/>
        <v/>
      </c>
      <c r="O203" s="29"/>
      <c r="P203" s="29"/>
      <c r="Q203" s="29"/>
    </row>
    <row r="204" spans="1:17" x14ac:dyDescent="0.3">
      <c r="A204" s="165"/>
      <c r="B204" s="29"/>
      <c r="H204" s="29"/>
      <c r="I204" s="165"/>
      <c r="J204" s="29"/>
      <c r="K204" s="175"/>
      <c r="L204" s="175" t="str">
        <f t="shared" si="195"/>
        <v/>
      </c>
      <c r="M204" s="29" t="str">
        <f t="shared" ref="M204:N204" si="205">IF(OR(J204="",K204=""),"",IF(AND(G204="STANDARD",H204="NO",L204&lt;31),"YES",IF(AND(G204="STANDARD",H204="YES",L204&lt;45),"YES",IF(AND(G204="EXPEDITED",H204="NO",L204&lt;=3),"YES",IF(AND(G204="EXPEDITED",H204="YES",L204&lt;18),"YES","NO")))))</f>
        <v/>
      </c>
      <c r="N204" s="29" t="str">
        <f t="shared" si="205"/>
        <v/>
      </c>
      <c r="O204" s="29"/>
      <c r="P204" s="29"/>
      <c r="Q204" s="29"/>
    </row>
    <row r="205" spans="1:17" x14ac:dyDescent="0.3">
      <c r="A205" s="165"/>
      <c r="B205" s="29"/>
      <c r="H205" s="29"/>
      <c r="I205" s="165"/>
      <c r="J205" s="29"/>
      <c r="K205" s="175"/>
      <c r="L205" s="175" t="str">
        <f t="shared" si="195"/>
        <v/>
      </c>
      <c r="M205" s="29" t="str">
        <f t="shared" ref="M205:N205" si="206">IF(OR(J205="",K205=""),"",IF(AND(G205="STANDARD",H205="NO",L205&lt;31),"YES",IF(AND(G205="STANDARD",H205="YES",L205&lt;45),"YES",IF(AND(G205="EXPEDITED",H205="NO",L205&lt;=3),"YES",IF(AND(G205="EXPEDITED",H205="YES",L205&lt;18),"YES","NO")))))</f>
        <v/>
      </c>
      <c r="N205" s="29" t="str">
        <f t="shared" si="206"/>
        <v/>
      </c>
      <c r="O205" s="29"/>
      <c r="P205" s="29"/>
      <c r="Q205" s="29"/>
    </row>
    <row r="206" spans="1:17" x14ac:dyDescent="0.3">
      <c r="A206" s="165"/>
      <c r="B206" s="29"/>
      <c r="H206" s="29"/>
      <c r="I206" s="165"/>
      <c r="J206" s="29"/>
      <c r="K206" s="175"/>
      <c r="L206" s="175" t="str">
        <f t="shared" si="195"/>
        <v/>
      </c>
      <c r="M206" s="29" t="str">
        <f t="shared" ref="M206:N206" si="207">IF(OR(J206="",K206=""),"",IF(AND(G206="STANDARD",H206="NO",L206&lt;31),"YES",IF(AND(G206="STANDARD",H206="YES",L206&lt;45),"YES",IF(AND(G206="EXPEDITED",H206="NO",L206&lt;=3),"YES",IF(AND(G206="EXPEDITED",H206="YES",L206&lt;18),"YES","NO")))))</f>
        <v/>
      </c>
      <c r="N206" s="29" t="str">
        <f t="shared" si="207"/>
        <v/>
      </c>
      <c r="O206" s="29"/>
      <c r="P206" s="29"/>
      <c r="Q206" s="29"/>
    </row>
    <row r="207" spans="1:17" x14ac:dyDescent="0.3">
      <c r="A207" s="165"/>
      <c r="B207" s="29"/>
      <c r="H207" s="29"/>
      <c r="I207" s="165"/>
      <c r="J207" s="29"/>
      <c r="K207" s="175"/>
      <c r="L207" s="175" t="str">
        <f t="shared" si="195"/>
        <v/>
      </c>
      <c r="M207" s="29" t="str">
        <f t="shared" ref="M207:N207" si="208">IF(OR(J207="",K207=""),"",IF(AND(G207="STANDARD",H207="NO",L207&lt;31),"YES",IF(AND(G207="STANDARD",H207="YES",L207&lt;45),"YES",IF(AND(G207="EXPEDITED",H207="NO",L207&lt;=3),"YES",IF(AND(G207="EXPEDITED",H207="YES",L207&lt;18),"YES","NO")))))</f>
        <v/>
      </c>
      <c r="N207" s="29" t="str">
        <f t="shared" si="208"/>
        <v/>
      </c>
      <c r="O207" s="29"/>
      <c r="P207" s="29"/>
      <c r="Q207" s="29"/>
    </row>
    <row r="208" spans="1:17" x14ac:dyDescent="0.3">
      <c r="A208" s="165"/>
      <c r="B208" s="29"/>
      <c r="H208" s="29"/>
      <c r="I208" s="165"/>
      <c r="J208" s="29"/>
      <c r="K208" s="175"/>
      <c r="L208" s="175" t="str">
        <f t="shared" si="195"/>
        <v/>
      </c>
      <c r="M208" s="29" t="str">
        <f t="shared" ref="M208:N208" si="209">IF(OR(J208="",K208=""),"",IF(AND(G208="STANDARD",H208="NO",L208&lt;31),"YES",IF(AND(G208="STANDARD",H208="YES",L208&lt;45),"YES",IF(AND(G208="EXPEDITED",H208="NO",L208&lt;=3),"YES",IF(AND(G208="EXPEDITED",H208="YES",L208&lt;18),"YES","NO")))))</f>
        <v/>
      </c>
      <c r="N208" s="29" t="str">
        <f t="shared" si="209"/>
        <v/>
      </c>
      <c r="O208" s="29"/>
      <c r="P208" s="29"/>
      <c r="Q208" s="29"/>
    </row>
    <row r="209" spans="1:17" x14ac:dyDescent="0.3">
      <c r="A209" s="165"/>
      <c r="B209" s="29"/>
      <c r="H209" s="29"/>
      <c r="I209" s="165"/>
      <c r="J209" s="29"/>
      <c r="K209" s="175"/>
      <c r="L209" s="175" t="str">
        <f t="shared" si="195"/>
        <v/>
      </c>
      <c r="M209" s="29" t="str">
        <f t="shared" ref="M209:N209" si="210">IF(OR(J209="",K209=""),"",IF(AND(G209="STANDARD",H209="NO",L209&lt;31),"YES",IF(AND(G209="STANDARD",H209="YES",L209&lt;45),"YES",IF(AND(G209="EXPEDITED",H209="NO",L209&lt;=3),"YES",IF(AND(G209="EXPEDITED",H209="YES",L209&lt;18),"YES","NO")))))</f>
        <v/>
      </c>
      <c r="N209" s="29" t="str">
        <f t="shared" si="210"/>
        <v/>
      </c>
      <c r="O209" s="29"/>
      <c r="P209" s="29"/>
      <c r="Q209" s="29"/>
    </row>
    <row r="210" spans="1:17" x14ac:dyDescent="0.3">
      <c r="A210" s="165"/>
      <c r="B210" s="29"/>
      <c r="H210" s="29"/>
      <c r="I210" s="165"/>
      <c r="J210" s="29"/>
      <c r="K210" s="175"/>
      <c r="L210" s="175" t="str">
        <f t="shared" si="195"/>
        <v/>
      </c>
      <c r="M210" s="29" t="str">
        <f t="shared" ref="M210:N210" si="211">IF(OR(J210="",K210=""),"",IF(AND(G210="STANDARD",H210="NO",L210&lt;31),"YES",IF(AND(G210="STANDARD",H210="YES",L210&lt;45),"YES",IF(AND(G210="EXPEDITED",H210="NO",L210&lt;=3),"YES",IF(AND(G210="EXPEDITED",H210="YES",L210&lt;18),"YES","NO")))))</f>
        <v/>
      </c>
      <c r="N210" s="29" t="str">
        <f t="shared" si="211"/>
        <v/>
      </c>
      <c r="O210" s="29"/>
      <c r="P210" s="29"/>
      <c r="Q210" s="29"/>
    </row>
    <row r="211" spans="1:17" x14ac:dyDescent="0.3">
      <c r="A211" s="165"/>
      <c r="B211" s="29"/>
      <c r="H211" s="29"/>
      <c r="I211" s="165"/>
      <c r="J211" s="29"/>
      <c r="K211" s="175"/>
      <c r="L211" s="175" t="str">
        <f t="shared" si="195"/>
        <v/>
      </c>
      <c r="M211" s="29" t="str">
        <f t="shared" ref="M211:N211" si="212">IF(OR(J211="",K211=""),"",IF(AND(G211="STANDARD",H211="NO",L211&lt;31),"YES",IF(AND(G211="STANDARD",H211="YES",L211&lt;45),"YES",IF(AND(G211="EXPEDITED",H211="NO",L211&lt;=3),"YES",IF(AND(G211="EXPEDITED",H211="YES",L211&lt;18),"YES","NO")))))</f>
        <v/>
      </c>
      <c r="N211" s="29" t="str">
        <f t="shared" si="212"/>
        <v/>
      </c>
      <c r="O211" s="29"/>
      <c r="P211" s="29"/>
      <c r="Q211" s="29"/>
    </row>
    <row r="212" spans="1:17" x14ac:dyDescent="0.3">
      <c r="A212" s="165"/>
      <c r="B212" s="29"/>
      <c r="H212" s="29"/>
      <c r="I212" s="165"/>
      <c r="J212" s="29"/>
      <c r="K212" s="175"/>
      <c r="L212" s="175" t="str">
        <f t="shared" si="195"/>
        <v/>
      </c>
      <c r="M212" s="29" t="str">
        <f t="shared" ref="M212:N212" si="213">IF(OR(J212="",K212=""),"",IF(AND(G212="STANDARD",H212="NO",L212&lt;31),"YES",IF(AND(G212="STANDARD",H212="YES",L212&lt;45),"YES",IF(AND(G212="EXPEDITED",H212="NO",L212&lt;=3),"YES",IF(AND(G212="EXPEDITED",H212="YES",L212&lt;18),"YES","NO")))))</f>
        <v/>
      </c>
      <c r="N212" s="29" t="str">
        <f t="shared" si="213"/>
        <v/>
      </c>
      <c r="O212" s="29"/>
      <c r="P212" s="29"/>
      <c r="Q212" s="29"/>
    </row>
    <row r="213" spans="1:17" x14ac:dyDescent="0.3">
      <c r="A213" s="165"/>
      <c r="B213" s="29"/>
      <c r="H213" s="29"/>
      <c r="I213" s="165"/>
      <c r="J213" s="29"/>
      <c r="K213" s="175"/>
      <c r="L213" s="175" t="str">
        <f t="shared" si="195"/>
        <v/>
      </c>
      <c r="M213" s="29" t="str">
        <f t="shared" ref="M213:N213" si="214">IF(OR(J213="",K213=""),"",IF(AND(G213="STANDARD",H213="NO",L213&lt;31),"YES",IF(AND(G213="STANDARD",H213="YES",L213&lt;45),"YES",IF(AND(G213="EXPEDITED",H213="NO",L213&lt;=3),"YES",IF(AND(G213="EXPEDITED",H213="YES",L213&lt;18),"YES","NO")))))</f>
        <v/>
      </c>
      <c r="N213" s="29" t="str">
        <f t="shared" si="214"/>
        <v/>
      </c>
      <c r="O213" s="29"/>
      <c r="P213" s="29"/>
      <c r="Q213" s="29"/>
    </row>
    <row r="214" spans="1:17" x14ac:dyDescent="0.3">
      <c r="A214" s="165"/>
      <c r="B214" s="29"/>
      <c r="H214" s="29"/>
      <c r="I214" s="165"/>
      <c r="J214" s="29"/>
      <c r="K214" s="175"/>
      <c r="L214" s="175" t="str">
        <f t="shared" si="195"/>
        <v/>
      </c>
      <c r="M214" s="29" t="str">
        <f t="shared" ref="M214:N214" si="215">IF(OR(J214="",K214=""),"",IF(AND(G214="STANDARD",H214="NO",L214&lt;31),"YES",IF(AND(G214="STANDARD",H214="YES",L214&lt;45),"YES",IF(AND(G214="EXPEDITED",H214="NO",L214&lt;=3),"YES",IF(AND(G214="EXPEDITED",H214="YES",L214&lt;18),"YES","NO")))))</f>
        <v/>
      </c>
      <c r="N214" s="29" t="str">
        <f t="shared" si="215"/>
        <v/>
      </c>
      <c r="O214" s="29"/>
      <c r="P214" s="29"/>
      <c r="Q214" s="29"/>
    </row>
    <row r="215" spans="1:17" x14ac:dyDescent="0.3">
      <c r="A215" s="165"/>
      <c r="B215" s="29"/>
      <c r="H215" s="29"/>
      <c r="I215" s="165"/>
      <c r="J215" s="29"/>
      <c r="K215" s="175"/>
      <c r="L215" s="175" t="str">
        <f t="shared" si="195"/>
        <v/>
      </c>
      <c r="M215" s="29" t="str">
        <f t="shared" ref="M215:N215" si="216">IF(OR(J215="",K215=""),"",IF(AND(G215="STANDARD",H215="NO",L215&lt;31),"YES",IF(AND(G215="STANDARD",H215="YES",L215&lt;45),"YES",IF(AND(G215="EXPEDITED",H215="NO",L215&lt;=3),"YES",IF(AND(G215="EXPEDITED",H215="YES",L215&lt;18),"YES","NO")))))</f>
        <v/>
      </c>
      <c r="N215" s="29" t="str">
        <f t="shared" si="216"/>
        <v/>
      </c>
      <c r="O215" s="29"/>
      <c r="P215" s="29"/>
      <c r="Q215" s="29"/>
    </row>
    <row r="216" spans="1:17" x14ac:dyDescent="0.3">
      <c r="A216" s="165"/>
      <c r="B216" s="29"/>
      <c r="H216" s="29"/>
      <c r="I216" s="165"/>
      <c r="J216" s="29"/>
      <c r="K216" s="175"/>
      <c r="L216" s="175" t="str">
        <f t="shared" si="195"/>
        <v/>
      </c>
      <c r="M216" s="29" t="str">
        <f t="shared" ref="M216:N216" si="217">IF(OR(J216="",K216=""),"",IF(AND(G216="STANDARD",H216="NO",L216&lt;31),"YES",IF(AND(G216="STANDARD",H216="YES",L216&lt;45),"YES",IF(AND(G216="EXPEDITED",H216="NO",L216&lt;=3),"YES",IF(AND(G216="EXPEDITED",H216="YES",L216&lt;18),"YES","NO")))))</f>
        <v/>
      </c>
      <c r="N216" s="29" t="str">
        <f t="shared" si="217"/>
        <v/>
      </c>
      <c r="O216" s="29"/>
      <c r="P216" s="29"/>
      <c r="Q216" s="29"/>
    </row>
    <row r="217" spans="1:17" x14ac:dyDescent="0.3">
      <c r="A217" s="165"/>
      <c r="B217" s="29"/>
      <c r="H217" s="29"/>
      <c r="I217" s="165"/>
      <c r="J217" s="29"/>
      <c r="K217" s="175"/>
      <c r="L217" s="175" t="str">
        <f t="shared" si="195"/>
        <v/>
      </c>
      <c r="M217" s="29" t="str">
        <f t="shared" ref="M217:N217" si="218">IF(OR(J217="",K217=""),"",IF(AND(G217="STANDARD",H217="NO",L217&lt;31),"YES",IF(AND(G217="STANDARD",H217="YES",L217&lt;45),"YES",IF(AND(G217="EXPEDITED",H217="NO",L217&lt;=3),"YES",IF(AND(G217="EXPEDITED",H217="YES",L217&lt;18),"YES","NO")))))</f>
        <v/>
      </c>
      <c r="N217" s="29" t="str">
        <f t="shared" si="218"/>
        <v/>
      </c>
      <c r="O217" s="29"/>
      <c r="P217" s="29"/>
      <c r="Q217" s="29"/>
    </row>
    <row r="218" spans="1:17" x14ac:dyDescent="0.3">
      <c r="A218" s="165"/>
      <c r="B218" s="29"/>
      <c r="H218" s="29"/>
      <c r="I218" s="165"/>
      <c r="J218" s="29"/>
      <c r="K218" s="175"/>
      <c r="L218" s="175" t="str">
        <f t="shared" si="195"/>
        <v/>
      </c>
      <c r="M218" s="29" t="str">
        <f t="shared" ref="M218:N218" si="219">IF(OR(J218="",K218=""),"",IF(AND(G218="STANDARD",H218="NO",L218&lt;31),"YES",IF(AND(G218="STANDARD",H218="YES",L218&lt;45),"YES",IF(AND(G218="EXPEDITED",H218="NO",L218&lt;=3),"YES",IF(AND(G218="EXPEDITED",H218="YES",L218&lt;18),"YES","NO")))))</f>
        <v/>
      </c>
      <c r="N218" s="29" t="str">
        <f t="shared" si="219"/>
        <v/>
      </c>
      <c r="O218" s="29"/>
      <c r="P218" s="29"/>
      <c r="Q218" s="29"/>
    </row>
    <row r="219" spans="1:17" x14ac:dyDescent="0.3">
      <c r="A219" s="165"/>
      <c r="B219" s="29"/>
      <c r="H219" s="29"/>
      <c r="I219" s="165"/>
      <c r="J219" s="29"/>
      <c r="K219" s="175"/>
      <c r="L219" s="175" t="str">
        <f t="shared" si="195"/>
        <v/>
      </c>
      <c r="M219" s="29" t="str">
        <f t="shared" ref="M219:N219" si="220">IF(OR(J219="",K219=""),"",IF(AND(G219="STANDARD",H219="NO",L219&lt;31),"YES",IF(AND(G219="STANDARD",H219="YES",L219&lt;45),"YES",IF(AND(G219="EXPEDITED",H219="NO",L219&lt;=3),"YES",IF(AND(G219="EXPEDITED",H219="YES",L219&lt;18),"YES","NO")))))</f>
        <v/>
      </c>
      <c r="N219" s="29" t="str">
        <f t="shared" si="220"/>
        <v/>
      </c>
      <c r="O219" s="29"/>
      <c r="P219" s="29"/>
      <c r="Q219" s="29"/>
    </row>
    <row r="220" spans="1:17" x14ac:dyDescent="0.3">
      <c r="A220" s="165"/>
      <c r="B220" s="29"/>
      <c r="H220" s="29"/>
      <c r="I220" s="165"/>
      <c r="J220" s="29"/>
      <c r="K220" s="175"/>
      <c r="L220" s="175" t="str">
        <f t="shared" si="195"/>
        <v/>
      </c>
      <c r="M220" s="29" t="str">
        <f t="shared" ref="M220:N220" si="221">IF(OR(J220="",K220=""),"",IF(AND(G220="STANDARD",H220="NO",L220&lt;31),"YES",IF(AND(G220="STANDARD",H220="YES",L220&lt;45),"YES",IF(AND(G220="EXPEDITED",H220="NO",L220&lt;=3),"YES",IF(AND(G220="EXPEDITED",H220="YES",L220&lt;18),"YES","NO")))))</f>
        <v/>
      </c>
      <c r="N220" s="29" t="str">
        <f t="shared" si="221"/>
        <v/>
      </c>
      <c r="O220" s="29"/>
      <c r="P220" s="29"/>
      <c r="Q220" s="29"/>
    </row>
    <row r="221" spans="1:17" x14ac:dyDescent="0.3">
      <c r="A221" s="165"/>
      <c r="B221" s="29"/>
      <c r="H221" s="29"/>
      <c r="I221" s="165"/>
      <c r="J221" s="29"/>
      <c r="K221" s="175"/>
      <c r="L221" s="175" t="str">
        <f t="shared" si="195"/>
        <v/>
      </c>
      <c r="M221" s="29" t="str">
        <f t="shared" ref="M221:N221" si="222">IF(OR(J221="",K221=""),"",IF(AND(G221="STANDARD",H221="NO",L221&lt;31),"YES",IF(AND(G221="STANDARD",H221="YES",L221&lt;45),"YES",IF(AND(G221="EXPEDITED",H221="NO",L221&lt;=3),"YES",IF(AND(G221="EXPEDITED",H221="YES",L221&lt;18),"YES","NO")))))</f>
        <v/>
      </c>
      <c r="N221" s="29" t="str">
        <f t="shared" si="222"/>
        <v/>
      </c>
      <c r="O221" s="29"/>
      <c r="P221" s="29"/>
      <c r="Q221" s="29"/>
    </row>
    <row r="222" spans="1:17" x14ac:dyDescent="0.3">
      <c r="A222" s="165"/>
      <c r="B222" s="29"/>
      <c r="H222" s="29"/>
      <c r="I222" s="165"/>
      <c r="J222" s="29"/>
      <c r="K222" s="175"/>
      <c r="L222" s="175" t="str">
        <f t="shared" si="195"/>
        <v/>
      </c>
      <c r="M222" s="29" t="str">
        <f t="shared" ref="M222:N222" si="223">IF(OR(J222="",K222=""),"",IF(AND(G222="STANDARD",H222="NO",L222&lt;31),"YES",IF(AND(G222="STANDARD",H222="YES",L222&lt;45),"YES",IF(AND(G222="EXPEDITED",H222="NO",L222&lt;=3),"YES",IF(AND(G222="EXPEDITED",H222="YES",L222&lt;18),"YES","NO")))))</f>
        <v/>
      </c>
      <c r="N222" s="29" t="str">
        <f t="shared" si="223"/>
        <v/>
      </c>
      <c r="O222" s="29"/>
      <c r="P222" s="29"/>
      <c r="Q222" s="29"/>
    </row>
    <row r="223" spans="1:17" x14ac:dyDescent="0.3">
      <c r="A223" s="165"/>
      <c r="B223" s="29"/>
      <c r="H223" s="29"/>
      <c r="I223" s="165"/>
      <c r="J223" s="29"/>
      <c r="K223" s="175"/>
      <c r="L223" s="175" t="str">
        <f t="shared" si="195"/>
        <v/>
      </c>
      <c r="M223" s="29" t="str">
        <f t="shared" ref="M223:N223" si="224">IF(OR(J223="",K223=""),"",IF(AND(G223="STANDARD",H223="NO",L223&lt;31),"YES",IF(AND(G223="STANDARD",H223="YES",L223&lt;45),"YES",IF(AND(G223="EXPEDITED",H223="NO",L223&lt;=3),"YES",IF(AND(G223="EXPEDITED",H223="YES",L223&lt;18),"YES","NO")))))</f>
        <v/>
      </c>
      <c r="N223" s="29" t="str">
        <f t="shared" si="224"/>
        <v/>
      </c>
      <c r="O223" s="29"/>
      <c r="P223" s="29"/>
      <c r="Q223" s="29"/>
    </row>
    <row r="224" spans="1:17" x14ac:dyDescent="0.3">
      <c r="A224" s="165"/>
      <c r="B224" s="29"/>
      <c r="H224" s="29"/>
      <c r="I224" s="165"/>
      <c r="J224" s="29"/>
      <c r="K224" s="175"/>
      <c r="L224" s="175" t="str">
        <f t="shared" si="195"/>
        <v/>
      </c>
      <c r="M224" s="29" t="str">
        <f t="shared" ref="M224:N224" si="225">IF(OR(J224="",K224=""),"",IF(AND(G224="STANDARD",H224="NO",L224&lt;31),"YES",IF(AND(G224="STANDARD",H224="YES",L224&lt;45),"YES",IF(AND(G224="EXPEDITED",H224="NO",L224&lt;=3),"YES",IF(AND(G224="EXPEDITED",H224="YES",L224&lt;18),"YES","NO")))))</f>
        <v/>
      </c>
      <c r="N224" s="29" t="str">
        <f t="shared" si="225"/>
        <v/>
      </c>
      <c r="O224" s="29"/>
      <c r="P224" s="29"/>
      <c r="Q224" s="29"/>
    </row>
    <row r="225" spans="1:17" x14ac:dyDescent="0.3">
      <c r="A225" s="165"/>
      <c r="B225" s="29"/>
      <c r="H225" s="29"/>
      <c r="I225" s="165"/>
      <c r="J225" s="29"/>
      <c r="K225" s="175"/>
      <c r="L225" s="175" t="str">
        <f t="shared" si="195"/>
        <v/>
      </c>
      <c r="M225" s="29" t="str">
        <f t="shared" ref="M225:N225" si="226">IF(OR(J225="",K225=""),"",IF(AND(G225="STANDARD",H225="NO",L225&lt;31),"YES",IF(AND(G225="STANDARD",H225="YES",L225&lt;45),"YES",IF(AND(G225="EXPEDITED",H225="NO",L225&lt;=3),"YES",IF(AND(G225="EXPEDITED",H225="YES",L225&lt;18),"YES","NO")))))</f>
        <v/>
      </c>
      <c r="N225" s="29" t="str">
        <f t="shared" si="226"/>
        <v/>
      </c>
      <c r="O225" s="29"/>
      <c r="P225" s="29"/>
      <c r="Q225" s="29"/>
    </row>
    <row r="226" spans="1:17" x14ac:dyDescent="0.3">
      <c r="A226" s="165"/>
      <c r="B226" s="29"/>
      <c r="H226" s="29"/>
      <c r="I226" s="165"/>
      <c r="J226" s="29"/>
      <c r="K226" s="175"/>
      <c r="L226" s="175" t="str">
        <f t="shared" si="195"/>
        <v/>
      </c>
      <c r="M226" s="29" t="str">
        <f t="shared" ref="M226:N226" si="227">IF(OR(J226="",K226=""),"",IF(AND(G226="STANDARD",H226="NO",L226&lt;31),"YES",IF(AND(G226="STANDARD",H226="YES",L226&lt;45),"YES",IF(AND(G226="EXPEDITED",H226="NO",L226&lt;=3),"YES",IF(AND(G226="EXPEDITED",H226="YES",L226&lt;18),"YES","NO")))))</f>
        <v/>
      </c>
      <c r="N226" s="29" t="str">
        <f t="shared" si="227"/>
        <v/>
      </c>
      <c r="O226" s="29"/>
      <c r="P226" s="29"/>
      <c r="Q226" s="29"/>
    </row>
    <row r="227" spans="1:17" x14ac:dyDescent="0.3">
      <c r="A227" s="165"/>
      <c r="B227" s="29"/>
      <c r="H227" s="29"/>
      <c r="I227" s="165"/>
      <c r="J227" s="29"/>
      <c r="K227" s="175"/>
      <c r="L227" s="175" t="str">
        <f t="shared" si="195"/>
        <v/>
      </c>
      <c r="M227" s="29" t="str">
        <f t="shared" ref="M227:N227" si="228">IF(OR(J227="",K227=""),"",IF(AND(G227="STANDARD",H227="NO",L227&lt;31),"YES",IF(AND(G227="STANDARD",H227="YES",L227&lt;45),"YES",IF(AND(G227="EXPEDITED",H227="NO",L227&lt;=3),"YES",IF(AND(G227="EXPEDITED",H227="YES",L227&lt;18),"YES","NO")))))</f>
        <v/>
      </c>
      <c r="N227" s="29" t="str">
        <f t="shared" si="228"/>
        <v/>
      </c>
      <c r="O227" s="29"/>
      <c r="P227" s="29"/>
      <c r="Q227" s="29"/>
    </row>
    <row r="228" spans="1:17" x14ac:dyDescent="0.3">
      <c r="A228" s="165"/>
      <c r="B228" s="29"/>
      <c r="H228" s="29"/>
      <c r="I228" s="165"/>
      <c r="J228" s="29"/>
      <c r="K228" s="175"/>
      <c r="L228" s="175" t="str">
        <f t="shared" si="195"/>
        <v/>
      </c>
      <c r="M228" s="29" t="str">
        <f t="shared" ref="M228:N228" si="229">IF(OR(J228="",K228=""),"",IF(AND(G228="STANDARD",H228="NO",L228&lt;31),"YES",IF(AND(G228="STANDARD",H228="YES",L228&lt;45),"YES",IF(AND(G228="EXPEDITED",H228="NO",L228&lt;=3),"YES",IF(AND(G228="EXPEDITED",H228="YES",L228&lt;18),"YES","NO")))))</f>
        <v/>
      </c>
      <c r="N228" s="29" t="str">
        <f t="shared" si="229"/>
        <v/>
      </c>
      <c r="O228" s="29"/>
      <c r="P228" s="29"/>
      <c r="Q228" s="29"/>
    </row>
    <row r="229" spans="1:17" x14ac:dyDescent="0.3">
      <c r="A229" s="165"/>
      <c r="B229" s="29"/>
      <c r="H229" s="29"/>
      <c r="I229" s="165"/>
      <c r="J229" s="29"/>
      <c r="K229" s="175"/>
      <c r="L229" s="175" t="str">
        <f t="shared" si="195"/>
        <v/>
      </c>
      <c r="M229" s="29" t="str">
        <f t="shared" ref="M229:N229" si="230">IF(OR(J229="",K229=""),"",IF(AND(G229="STANDARD",H229="NO",L229&lt;31),"YES",IF(AND(G229="STANDARD",H229="YES",L229&lt;45),"YES",IF(AND(G229="EXPEDITED",H229="NO",L229&lt;=3),"YES",IF(AND(G229="EXPEDITED",H229="YES",L229&lt;18),"YES","NO")))))</f>
        <v/>
      </c>
      <c r="N229" s="29" t="str">
        <f t="shared" si="230"/>
        <v/>
      </c>
      <c r="O229" s="29"/>
      <c r="P229" s="29"/>
      <c r="Q229" s="29"/>
    </row>
    <row r="230" spans="1:17" x14ac:dyDescent="0.3">
      <c r="A230" s="165"/>
      <c r="B230" s="29"/>
      <c r="H230" s="29"/>
      <c r="I230" s="165"/>
      <c r="J230" s="29"/>
      <c r="K230" s="175"/>
      <c r="L230" s="175" t="str">
        <f t="shared" si="195"/>
        <v/>
      </c>
      <c r="M230" s="29" t="str">
        <f t="shared" ref="M230:N230" si="231">IF(OR(J230="",K230=""),"",IF(AND(G230="STANDARD",H230="NO",L230&lt;31),"YES",IF(AND(G230="STANDARD",H230="YES",L230&lt;45),"YES",IF(AND(G230="EXPEDITED",H230="NO",L230&lt;=3),"YES",IF(AND(G230="EXPEDITED",H230="YES",L230&lt;18),"YES","NO")))))</f>
        <v/>
      </c>
      <c r="N230" s="29" t="str">
        <f t="shared" si="231"/>
        <v/>
      </c>
      <c r="O230" s="29"/>
      <c r="P230" s="29"/>
      <c r="Q230" s="29"/>
    </row>
    <row r="231" spans="1:17" x14ac:dyDescent="0.3">
      <c r="A231" s="165"/>
      <c r="B231" s="29"/>
      <c r="H231" s="29"/>
      <c r="I231" s="165"/>
      <c r="J231" s="29"/>
      <c r="K231" s="175"/>
      <c r="L231" s="175" t="str">
        <f t="shared" si="195"/>
        <v/>
      </c>
      <c r="M231" s="29" t="str">
        <f t="shared" ref="M231:N231" si="232">IF(OR(J231="",K231=""),"",IF(AND(G231="STANDARD",H231="NO",L231&lt;31),"YES",IF(AND(G231="STANDARD",H231="YES",L231&lt;45),"YES",IF(AND(G231="EXPEDITED",H231="NO",L231&lt;=3),"YES",IF(AND(G231="EXPEDITED",H231="YES",L231&lt;18),"YES","NO")))))</f>
        <v/>
      </c>
      <c r="N231" s="29" t="str">
        <f t="shared" si="232"/>
        <v/>
      </c>
      <c r="O231" s="29"/>
      <c r="P231" s="29"/>
      <c r="Q231" s="29"/>
    </row>
    <row r="232" spans="1:17" x14ac:dyDescent="0.3">
      <c r="A232" s="165"/>
      <c r="B232" s="29"/>
      <c r="H232" s="29"/>
      <c r="I232" s="165"/>
      <c r="J232" s="29"/>
      <c r="K232" s="175"/>
      <c r="L232" s="175" t="str">
        <f t="shared" si="195"/>
        <v/>
      </c>
      <c r="M232" s="29" t="str">
        <f t="shared" ref="M232:N232" si="233">IF(OR(J232="",K232=""),"",IF(AND(G232="STANDARD",H232="NO",L232&lt;31),"YES",IF(AND(G232="STANDARD",H232="YES",L232&lt;45),"YES",IF(AND(G232="EXPEDITED",H232="NO",L232&lt;=3),"YES",IF(AND(G232="EXPEDITED",H232="YES",L232&lt;18),"YES","NO")))))</f>
        <v/>
      </c>
      <c r="N232" s="29" t="str">
        <f t="shared" si="233"/>
        <v/>
      </c>
      <c r="O232" s="29"/>
      <c r="P232" s="29"/>
      <c r="Q232" s="29"/>
    </row>
    <row r="233" spans="1:17" x14ac:dyDescent="0.3">
      <c r="A233" s="165"/>
      <c r="B233" s="29"/>
      <c r="H233" s="29"/>
      <c r="I233" s="165"/>
      <c r="J233" s="29"/>
      <c r="K233" s="175"/>
      <c r="L233" s="175" t="str">
        <f t="shared" si="195"/>
        <v/>
      </c>
      <c r="M233" s="29" t="str">
        <f t="shared" ref="M233:N233" si="234">IF(OR(J233="",K233=""),"",IF(AND(G233="STANDARD",H233="NO",L233&lt;31),"YES",IF(AND(G233="STANDARD",H233="YES",L233&lt;45),"YES",IF(AND(G233="EXPEDITED",H233="NO",L233&lt;=3),"YES",IF(AND(G233="EXPEDITED",H233="YES",L233&lt;18),"YES","NO")))))</f>
        <v/>
      </c>
      <c r="N233" s="29" t="str">
        <f t="shared" si="234"/>
        <v/>
      </c>
      <c r="O233" s="29"/>
      <c r="P233" s="29"/>
      <c r="Q233" s="29"/>
    </row>
    <row r="234" spans="1:17" x14ac:dyDescent="0.3">
      <c r="A234" s="165"/>
      <c r="B234" s="29"/>
      <c r="H234" s="29"/>
      <c r="I234" s="165"/>
      <c r="J234" s="29"/>
      <c r="K234" s="175"/>
      <c r="L234" s="175" t="str">
        <f t="shared" si="195"/>
        <v/>
      </c>
      <c r="M234" s="29" t="str">
        <f t="shared" ref="M234:N234" si="235">IF(OR(J234="",K234=""),"",IF(AND(G234="STANDARD",H234="NO",L234&lt;31),"YES",IF(AND(G234="STANDARD",H234="YES",L234&lt;45),"YES",IF(AND(G234="EXPEDITED",H234="NO",L234&lt;=3),"YES",IF(AND(G234="EXPEDITED",H234="YES",L234&lt;18),"YES","NO")))))</f>
        <v/>
      </c>
      <c r="N234" s="29" t="str">
        <f t="shared" si="235"/>
        <v/>
      </c>
      <c r="O234" s="29"/>
      <c r="P234" s="29"/>
      <c r="Q234" s="29"/>
    </row>
    <row r="235" spans="1:17" x14ac:dyDescent="0.3">
      <c r="A235" s="165"/>
      <c r="B235" s="29"/>
      <c r="H235" s="29"/>
      <c r="I235" s="165"/>
      <c r="J235" s="29"/>
      <c r="K235" s="175"/>
      <c r="L235" s="175" t="str">
        <f t="shared" si="195"/>
        <v/>
      </c>
      <c r="M235" s="29" t="str">
        <f t="shared" ref="M235:N235" si="236">IF(OR(J235="",K235=""),"",IF(AND(G235="STANDARD",H235="NO",L235&lt;31),"YES",IF(AND(G235="STANDARD",H235="YES",L235&lt;45),"YES",IF(AND(G235="EXPEDITED",H235="NO",L235&lt;=3),"YES",IF(AND(G235="EXPEDITED",H235="YES",L235&lt;18),"YES","NO")))))</f>
        <v/>
      </c>
      <c r="N235" s="29" t="str">
        <f t="shared" si="236"/>
        <v/>
      </c>
      <c r="O235" s="29"/>
      <c r="P235" s="29"/>
      <c r="Q235" s="29"/>
    </row>
    <row r="236" spans="1:17" x14ac:dyDescent="0.3">
      <c r="A236" s="165"/>
      <c r="B236" s="29"/>
      <c r="H236" s="29"/>
      <c r="I236" s="165"/>
      <c r="J236" s="29"/>
      <c r="K236" s="175"/>
      <c r="L236" s="175" t="str">
        <f t="shared" si="195"/>
        <v/>
      </c>
      <c r="M236" s="29" t="str">
        <f t="shared" ref="M236:N236" si="237">IF(OR(J236="",K236=""),"",IF(AND(G236="STANDARD",H236="NO",L236&lt;31),"YES",IF(AND(G236="STANDARD",H236="YES",L236&lt;45),"YES",IF(AND(G236="EXPEDITED",H236="NO",L236&lt;=3),"YES",IF(AND(G236="EXPEDITED",H236="YES",L236&lt;18),"YES","NO")))))</f>
        <v/>
      </c>
      <c r="N236" s="29" t="str">
        <f t="shared" si="237"/>
        <v/>
      </c>
      <c r="O236" s="29"/>
      <c r="P236" s="29"/>
      <c r="Q236" s="29"/>
    </row>
    <row r="237" spans="1:17" x14ac:dyDescent="0.3">
      <c r="A237" s="165"/>
      <c r="B237" s="29"/>
      <c r="H237" s="29"/>
      <c r="I237" s="165"/>
      <c r="J237" s="29"/>
      <c r="K237" s="175"/>
      <c r="L237" s="175" t="str">
        <f t="shared" si="195"/>
        <v/>
      </c>
      <c r="M237" s="29" t="str">
        <f t="shared" ref="M237:N237" si="238">IF(OR(J237="",K237=""),"",IF(AND(G237="STANDARD",H237="NO",L237&lt;31),"YES",IF(AND(G237="STANDARD",H237="YES",L237&lt;45),"YES",IF(AND(G237="EXPEDITED",H237="NO",L237&lt;=3),"YES",IF(AND(G237="EXPEDITED",H237="YES",L237&lt;18),"YES","NO")))))</f>
        <v/>
      </c>
      <c r="N237" s="29" t="str">
        <f t="shared" si="238"/>
        <v/>
      </c>
      <c r="O237" s="29"/>
      <c r="P237" s="29"/>
      <c r="Q237" s="29"/>
    </row>
    <row r="238" spans="1:17" x14ac:dyDescent="0.3">
      <c r="A238" s="165"/>
      <c r="B238" s="29"/>
      <c r="H238" s="29"/>
      <c r="I238" s="165"/>
      <c r="J238" s="29"/>
      <c r="K238" s="175"/>
      <c r="L238" s="175" t="str">
        <f t="shared" si="195"/>
        <v/>
      </c>
      <c r="M238" s="29" t="str">
        <f t="shared" ref="M238:N238" si="239">IF(OR(J238="",K238=""),"",IF(AND(G238="STANDARD",H238="NO",L238&lt;31),"YES",IF(AND(G238="STANDARD",H238="YES",L238&lt;45),"YES",IF(AND(G238="EXPEDITED",H238="NO",L238&lt;=3),"YES",IF(AND(G238="EXPEDITED",H238="YES",L238&lt;18),"YES","NO")))))</f>
        <v/>
      </c>
      <c r="N238" s="29" t="str">
        <f t="shared" si="239"/>
        <v/>
      </c>
      <c r="O238" s="29"/>
      <c r="P238" s="29"/>
      <c r="Q238" s="29"/>
    </row>
    <row r="239" spans="1:17" x14ac:dyDescent="0.3">
      <c r="A239" s="165"/>
      <c r="B239" s="29"/>
      <c r="H239" s="29"/>
      <c r="I239" s="165"/>
      <c r="J239" s="29"/>
      <c r="K239" s="175"/>
      <c r="L239" s="175" t="str">
        <f t="shared" si="195"/>
        <v/>
      </c>
      <c r="M239" s="29" t="str">
        <f t="shared" ref="M239:N239" si="240">IF(OR(J239="",K239=""),"",IF(AND(G239="STANDARD",H239="NO",L239&lt;31),"YES",IF(AND(G239="STANDARD",H239="YES",L239&lt;45),"YES",IF(AND(G239="EXPEDITED",H239="NO",L239&lt;=3),"YES",IF(AND(G239="EXPEDITED",H239="YES",L239&lt;18),"YES","NO")))))</f>
        <v/>
      </c>
      <c r="N239" s="29" t="str">
        <f t="shared" si="240"/>
        <v/>
      </c>
      <c r="O239" s="29"/>
      <c r="P239" s="29"/>
      <c r="Q239" s="29"/>
    </row>
    <row r="240" spans="1:17" x14ac:dyDescent="0.3">
      <c r="A240" s="165"/>
      <c r="B240" s="29"/>
      <c r="H240" s="29"/>
      <c r="I240" s="165"/>
      <c r="J240" s="29"/>
      <c r="K240" s="175"/>
      <c r="L240" s="175" t="str">
        <f t="shared" si="195"/>
        <v/>
      </c>
      <c r="M240" s="29" t="str">
        <f t="shared" ref="M240:N240" si="241">IF(OR(J240="",K240=""),"",IF(AND(G240="STANDARD",H240="NO",L240&lt;31),"YES",IF(AND(G240="STANDARD",H240="YES",L240&lt;45),"YES",IF(AND(G240="EXPEDITED",H240="NO",L240&lt;=3),"YES",IF(AND(G240="EXPEDITED",H240="YES",L240&lt;18),"YES","NO")))))</f>
        <v/>
      </c>
      <c r="N240" s="29" t="str">
        <f t="shared" si="241"/>
        <v/>
      </c>
      <c r="O240" s="29"/>
      <c r="P240" s="29"/>
      <c r="Q240" s="29"/>
    </row>
    <row r="241" spans="1:21" x14ac:dyDescent="0.3">
      <c r="A241" s="165"/>
      <c r="B241" s="29"/>
      <c r="H241" s="29"/>
      <c r="I241" s="165"/>
      <c r="J241" s="29"/>
      <c r="K241" s="175"/>
      <c r="L241" s="175" t="str">
        <f t="shared" si="195"/>
        <v/>
      </c>
      <c r="M241" s="29" t="str">
        <f t="shared" ref="M241:N241" si="242">IF(OR(J241="",K241=""),"",IF(AND(G241="STANDARD",H241="NO",L241&lt;31),"YES",IF(AND(G241="STANDARD",H241="YES",L241&lt;45),"YES",IF(AND(G241="EXPEDITED",H241="NO",L241&lt;=3),"YES",IF(AND(G241="EXPEDITED",H241="YES",L241&lt;18),"YES","NO")))))</f>
        <v/>
      </c>
      <c r="N241" s="29" t="str">
        <f t="shared" si="242"/>
        <v/>
      </c>
      <c r="O241" s="29"/>
      <c r="P241" s="29"/>
      <c r="Q241" s="29"/>
    </row>
    <row r="242" spans="1:21" x14ac:dyDescent="0.3">
      <c r="A242" s="165"/>
      <c r="B242" s="29"/>
      <c r="H242" s="29"/>
      <c r="I242" s="165"/>
      <c r="J242" s="29"/>
      <c r="K242" s="175"/>
      <c r="L242" s="175" t="str">
        <f t="shared" si="195"/>
        <v/>
      </c>
      <c r="M242" s="29" t="str">
        <f t="shared" ref="M242:N242" si="243">IF(OR(J242="",K242=""),"",IF(AND(G242="STANDARD",H242="NO",L242&lt;31),"YES",IF(AND(G242="STANDARD",H242="YES",L242&lt;45),"YES",IF(AND(G242="EXPEDITED",H242="NO",L242&lt;=3),"YES",IF(AND(G242="EXPEDITED",H242="YES",L242&lt;18),"YES","NO")))))</f>
        <v/>
      </c>
      <c r="N242" s="29" t="str">
        <f t="shared" si="243"/>
        <v/>
      </c>
      <c r="O242" s="29"/>
      <c r="P242" s="29"/>
      <c r="Q242" s="29"/>
    </row>
    <row r="243" spans="1:21" x14ac:dyDescent="0.3">
      <c r="A243" s="165"/>
      <c r="B243" s="29"/>
      <c r="H243" s="29"/>
      <c r="I243" s="165"/>
      <c r="J243" s="29"/>
      <c r="K243" s="175"/>
      <c r="L243" s="175" t="str">
        <f t="shared" si="195"/>
        <v/>
      </c>
      <c r="M243" s="29" t="str">
        <f t="shared" ref="M243:N243" si="244">IF(OR(J243="",K243=""),"",IF(AND(G243="STANDARD",H243="NO",L243&lt;31),"YES",IF(AND(G243="STANDARD",H243="YES",L243&lt;45),"YES",IF(AND(G243="EXPEDITED",H243="NO",L243&lt;=3),"YES",IF(AND(G243="EXPEDITED",H243="YES",L243&lt;18),"YES","NO")))))</f>
        <v/>
      </c>
      <c r="N243" s="29" t="str">
        <f t="shared" si="244"/>
        <v/>
      </c>
      <c r="O243" s="29"/>
      <c r="P243" s="29"/>
      <c r="Q243" s="29"/>
    </row>
    <row r="244" spans="1:21" x14ac:dyDescent="0.3">
      <c r="A244" s="165"/>
      <c r="B244" s="29"/>
      <c r="H244" s="29"/>
      <c r="I244" s="165"/>
      <c r="J244" s="29"/>
      <c r="K244" s="175"/>
      <c r="L244" s="175" t="str">
        <f t="shared" si="195"/>
        <v/>
      </c>
      <c r="M244" s="29" t="str">
        <f t="shared" ref="M244:N244" si="245">IF(OR(J244="",K244=""),"",IF(AND(G244="STANDARD",H244="NO",L244&lt;31),"YES",IF(AND(G244="STANDARD",H244="YES",L244&lt;45),"YES",IF(AND(G244="EXPEDITED",H244="NO",L244&lt;=3),"YES",IF(AND(G244="EXPEDITED",H244="YES",L244&lt;18),"YES","NO")))))</f>
        <v/>
      </c>
      <c r="N244" s="29" t="str">
        <f t="shared" si="245"/>
        <v/>
      </c>
      <c r="O244" s="29"/>
      <c r="P244" s="29"/>
      <c r="Q244" s="29"/>
    </row>
    <row r="245" spans="1:21" x14ac:dyDescent="0.3">
      <c r="A245" s="165"/>
      <c r="B245" s="29"/>
      <c r="H245" s="29"/>
      <c r="I245" s="165"/>
      <c r="J245" s="29"/>
      <c r="K245" s="175"/>
      <c r="L245" s="175" t="str">
        <f t="shared" si="195"/>
        <v/>
      </c>
      <c r="M245" s="29" t="str">
        <f t="shared" ref="M245:N245" si="246">IF(OR(J245="",K245=""),"",IF(AND(G245="STANDARD",H245="NO",L245&lt;31),"YES",IF(AND(G245="STANDARD",H245="YES",L245&lt;45),"YES",IF(AND(G245="EXPEDITED",H245="NO",L245&lt;=3),"YES",IF(AND(G245="EXPEDITED",H245="YES",L245&lt;18),"YES","NO")))))</f>
        <v/>
      </c>
      <c r="N245" s="29" t="str">
        <f t="shared" si="246"/>
        <v/>
      </c>
      <c r="O245" s="29"/>
      <c r="P245" s="29"/>
      <c r="Q245" s="29"/>
    </row>
    <row r="246" spans="1:21" x14ac:dyDescent="0.3">
      <c r="A246" s="165"/>
      <c r="B246" s="29"/>
      <c r="H246" s="29"/>
      <c r="I246" s="165"/>
      <c r="J246" s="29"/>
      <c r="K246" s="175"/>
      <c r="L246" s="175" t="str">
        <f t="shared" si="195"/>
        <v/>
      </c>
      <c r="M246" s="29" t="str">
        <f t="shared" ref="M246:N246" si="247">IF(OR(J246="",K246=""),"",IF(AND(G246="STANDARD",H246="NO",L246&lt;31),"YES",IF(AND(G246="STANDARD",H246="YES",L246&lt;45),"YES",IF(AND(G246="EXPEDITED",H246="NO",L246&lt;=3),"YES",IF(AND(G246="EXPEDITED",H246="YES",L246&lt;18),"YES","NO")))))</f>
        <v/>
      </c>
      <c r="N246" s="29" t="str">
        <f t="shared" si="247"/>
        <v/>
      </c>
      <c r="O246" s="29"/>
      <c r="P246" s="29"/>
      <c r="Q246" s="29"/>
    </row>
    <row r="247" spans="1:21" x14ac:dyDescent="0.3">
      <c r="A247" s="165"/>
      <c r="B247" s="29"/>
      <c r="H247" s="29"/>
      <c r="I247" s="165"/>
      <c r="J247" s="29"/>
      <c r="K247" s="175"/>
      <c r="L247" s="175" t="str">
        <f t="shared" si="195"/>
        <v/>
      </c>
      <c r="M247" s="29" t="str">
        <f t="shared" ref="M247:N247" si="248">IF(OR(J247="",K247=""),"",IF(AND(G247="STANDARD",H247="NO",L247&lt;31),"YES",IF(AND(G247="STANDARD",H247="YES",L247&lt;45),"YES",IF(AND(G247="EXPEDITED",H247="NO",L247&lt;=3),"YES",IF(AND(G247="EXPEDITED",H247="YES",L247&lt;18),"YES","NO")))))</f>
        <v/>
      </c>
      <c r="N247" s="29" t="str">
        <f t="shared" si="248"/>
        <v/>
      </c>
      <c r="O247" s="29"/>
      <c r="P247" s="29"/>
      <c r="Q247" s="29"/>
    </row>
    <row r="248" spans="1:21" x14ac:dyDescent="0.3">
      <c r="A248" s="165"/>
      <c r="B248" s="29"/>
      <c r="H248" s="29"/>
      <c r="I248" s="165"/>
      <c r="J248" s="29"/>
      <c r="K248" s="175"/>
      <c r="L248" s="175" t="str">
        <f t="shared" si="195"/>
        <v/>
      </c>
      <c r="M248" s="29" t="str">
        <f t="shared" ref="M248:N248" si="249">IF(OR(J248="",K248=""),"",IF(AND(G248="STANDARD",H248="NO",L248&lt;31),"YES",IF(AND(G248="STANDARD",H248="YES",L248&lt;45),"YES",IF(AND(G248="EXPEDITED",H248="NO",L248&lt;=3),"YES",IF(AND(G248="EXPEDITED",H248="YES",L248&lt;18),"YES","NO")))))</f>
        <v/>
      </c>
      <c r="N248" s="29" t="str">
        <f t="shared" si="249"/>
        <v/>
      </c>
      <c r="O248" s="29"/>
      <c r="P248" s="29"/>
      <c r="Q248" s="29"/>
    </row>
    <row r="249" spans="1:21" x14ac:dyDescent="0.3">
      <c r="A249" s="165"/>
      <c r="B249" s="29"/>
      <c r="H249" s="29"/>
      <c r="I249" s="165"/>
      <c r="J249" s="29"/>
      <c r="K249" s="175"/>
      <c r="L249" s="175" t="str">
        <f t="shared" si="195"/>
        <v/>
      </c>
      <c r="M249" s="29" t="str">
        <f t="shared" ref="M249:N249" si="250">IF(OR(J249="",K249=""),"",IF(AND(G249="STANDARD",H249="NO",L249&lt;31),"YES",IF(AND(G249="STANDARD",H249="YES",L249&lt;45),"YES",IF(AND(G249="EXPEDITED",H249="NO",L249&lt;=3),"YES",IF(AND(G249="EXPEDITED",H249="YES",L249&lt;18),"YES","NO")))))</f>
        <v/>
      </c>
      <c r="N249" s="29" t="str">
        <f t="shared" si="250"/>
        <v/>
      </c>
      <c r="O249" s="29"/>
      <c r="P249" s="29"/>
      <c r="Q249" s="29"/>
    </row>
    <row r="250" spans="1:21" x14ac:dyDescent="0.3">
      <c r="A250" s="165"/>
      <c r="B250" s="29"/>
      <c r="H250" s="29"/>
      <c r="I250" s="165"/>
      <c r="J250" s="29"/>
      <c r="K250" s="175"/>
      <c r="L250" s="175" t="str">
        <f t="shared" si="195"/>
        <v/>
      </c>
      <c r="M250" s="29" t="str">
        <f t="shared" ref="M250:N250" si="251">IF(OR(J250="",K250=""),"",IF(AND(G250="STANDARD",H250="NO",L250&lt;31),"YES",IF(AND(G250="STANDARD",H250="YES",L250&lt;45),"YES",IF(AND(G250="EXPEDITED",H250="NO",L250&lt;=3),"YES",IF(AND(G250="EXPEDITED",H250="YES",L250&lt;18),"YES","NO")))))</f>
        <v/>
      </c>
      <c r="N250" s="29" t="str">
        <f t="shared" si="251"/>
        <v/>
      </c>
      <c r="O250" s="29"/>
      <c r="P250" s="29"/>
      <c r="Q250" s="29"/>
    </row>
    <row r="251" spans="1:21" x14ac:dyDescent="0.3">
      <c r="A251" s="165"/>
      <c r="B251" s="29"/>
      <c r="H251" s="29"/>
      <c r="I251" s="165"/>
      <c r="J251" s="29"/>
      <c r="K251" s="175"/>
      <c r="L251" s="175" t="str">
        <f t="shared" si="195"/>
        <v/>
      </c>
      <c r="M251" s="29" t="str">
        <f t="shared" ref="M251:N251" si="252">IF(OR(J251="",K251=""),"",IF(AND(G251="STANDARD",H251="NO",L251&lt;31),"YES",IF(AND(G251="STANDARD",H251="YES",L251&lt;45),"YES",IF(AND(G251="EXPEDITED",H251="NO",L251&lt;=3),"YES",IF(AND(G251="EXPEDITED",H251="YES",L251&lt;18),"YES","NO")))))</f>
        <v/>
      </c>
      <c r="N251" s="29" t="str">
        <f t="shared" si="252"/>
        <v/>
      </c>
      <c r="O251" s="29"/>
      <c r="P251" s="29"/>
      <c r="Q251" s="29"/>
    </row>
    <row r="252" spans="1:21" s="177" customFormat="1" x14ac:dyDescent="0.3">
      <c r="A252" s="165"/>
      <c r="B252" s="29"/>
      <c r="C252" s="29"/>
      <c r="D252" s="29"/>
      <c r="E252" s="29"/>
      <c r="F252" s="29"/>
      <c r="G252" s="140"/>
      <c r="H252" s="29"/>
      <c r="I252" s="165"/>
      <c r="J252" s="29"/>
      <c r="K252" s="175"/>
      <c r="L252" s="175" t="str">
        <f t="shared" si="195"/>
        <v/>
      </c>
      <c r="M252" s="29" t="str">
        <f t="shared" ref="M252:N252" si="253">IF(OR(J252="",K252=""),"",IF(AND(G252="STANDARD",H252="NO",L252&lt;31),"YES",IF(AND(G252="STANDARD",H252="YES",L252&lt;45),"YES",IF(AND(G252="EXPEDITED",H252="NO",L252&lt;=3),"YES",IF(AND(G252="EXPEDITED",H252="YES",L252&lt;18),"YES","NO")))))</f>
        <v/>
      </c>
      <c r="N252" s="29" t="str">
        <f t="shared" si="253"/>
        <v/>
      </c>
      <c r="O252" s="29"/>
      <c r="P252" s="29"/>
      <c r="Q252" s="29"/>
      <c r="R252" s="176"/>
      <c r="S252" s="176"/>
      <c r="T252" s="176"/>
      <c r="U252" s="176"/>
    </row>
    <row r="253" spans="1:21" s="177" customFormat="1" x14ac:dyDescent="0.3">
      <c r="A253" s="165"/>
      <c r="B253" s="29"/>
      <c r="C253" s="29"/>
      <c r="D253" s="29"/>
      <c r="E253" s="29"/>
      <c r="F253" s="29"/>
      <c r="G253" s="140"/>
      <c r="H253" s="29"/>
      <c r="I253" s="165"/>
      <c r="J253" s="29"/>
      <c r="K253" s="175"/>
      <c r="L253" s="175" t="str">
        <f t="shared" si="195"/>
        <v/>
      </c>
      <c r="M253" s="29" t="str">
        <f t="shared" ref="M253:N253" si="254">IF(OR(J253="",K253=""),"",IF(AND(G253="STANDARD",H253="NO",L253&lt;31),"YES",IF(AND(G253="STANDARD",H253="YES",L253&lt;45),"YES",IF(AND(G253="EXPEDITED",H253="NO",L253&lt;=3),"YES",IF(AND(G253="EXPEDITED",H253="YES",L253&lt;18),"YES","NO")))))</f>
        <v/>
      </c>
      <c r="N253" s="29" t="str">
        <f t="shared" si="254"/>
        <v/>
      </c>
      <c r="O253" s="29"/>
      <c r="P253" s="29"/>
      <c r="Q253" s="29"/>
      <c r="R253" s="176"/>
      <c r="S253" s="176"/>
      <c r="T253" s="176"/>
      <c r="U253" s="176"/>
    </row>
    <row r="254" spans="1:21" s="177" customFormat="1" x14ac:dyDescent="0.3">
      <c r="A254" s="165"/>
      <c r="B254" s="29"/>
      <c r="C254" s="29"/>
      <c r="D254" s="29"/>
      <c r="E254" s="29"/>
      <c r="F254" s="29"/>
      <c r="G254" s="140"/>
      <c r="H254" s="29"/>
      <c r="I254" s="165"/>
      <c r="J254" s="29"/>
      <c r="K254" s="175"/>
      <c r="L254" s="175" t="str">
        <f t="shared" si="195"/>
        <v/>
      </c>
      <c r="M254" s="29" t="str">
        <f t="shared" ref="M254:N254" si="255">IF(OR(J254="",K254=""),"",IF(AND(G254="STANDARD",H254="NO",L254&lt;31),"YES",IF(AND(G254="STANDARD",H254="YES",L254&lt;45),"YES",IF(AND(G254="EXPEDITED",H254="NO",L254&lt;=3),"YES",IF(AND(G254="EXPEDITED",H254="YES",L254&lt;18),"YES","NO")))))</f>
        <v/>
      </c>
      <c r="N254" s="29" t="str">
        <f t="shared" si="255"/>
        <v/>
      </c>
      <c r="O254" s="29"/>
      <c r="P254" s="29"/>
      <c r="Q254" s="29"/>
      <c r="R254" s="176"/>
      <c r="S254" s="176"/>
      <c r="T254" s="176"/>
      <c r="U254" s="176"/>
    </row>
    <row r="255" spans="1:21" s="177" customFormat="1" x14ac:dyDescent="0.3">
      <c r="A255" s="165"/>
      <c r="B255" s="29"/>
      <c r="C255" s="29"/>
      <c r="D255" s="29"/>
      <c r="E255" s="29"/>
      <c r="F255" s="29"/>
      <c r="G255" s="140"/>
      <c r="H255" s="29"/>
      <c r="I255" s="165"/>
      <c r="J255" s="29"/>
      <c r="K255" s="175"/>
      <c r="L255" s="175" t="str">
        <f t="shared" si="195"/>
        <v/>
      </c>
      <c r="M255" s="29" t="str">
        <f t="shared" ref="M255:N255" si="256">IF(OR(J255="",K255=""),"",IF(AND(G255="STANDARD",H255="NO",L255&lt;31),"YES",IF(AND(G255="STANDARD",H255="YES",L255&lt;45),"YES",IF(AND(G255="EXPEDITED",H255="NO",L255&lt;=3),"YES",IF(AND(G255="EXPEDITED",H255="YES",L255&lt;18),"YES","NO")))))</f>
        <v/>
      </c>
      <c r="N255" s="29" t="str">
        <f t="shared" si="256"/>
        <v/>
      </c>
      <c r="O255" s="29"/>
      <c r="P255" s="29"/>
      <c r="Q255" s="29"/>
      <c r="R255" s="176"/>
      <c r="S255" s="176"/>
      <c r="T255" s="176"/>
      <c r="U255" s="176"/>
    </row>
    <row r="256" spans="1:21" s="177" customFormat="1" x14ac:dyDescent="0.3">
      <c r="A256" s="165"/>
      <c r="B256" s="29"/>
      <c r="C256" s="29"/>
      <c r="D256" s="29"/>
      <c r="E256" s="29"/>
      <c r="F256" s="29"/>
      <c r="G256" s="140"/>
      <c r="H256" s="29"/>
      <c r="I256" s="165"/>
      <c r="J256" s="29"/>
      <c r="K256" s="175"/>
      <c r="L256" s="175" t="str">
        <f t="shared" si="195"/>
        <v/>
      </c>
      <c r="M256" s="29" t="str">
        <f t="shared" ref="M256:N256" si="257">IF(OR(J256="",K256=""),"",IF(AND(G256="STANDARD",H256="NO",L256&lt;31),"YES",IF(AND(G256="STANDARD",H256="YES",L256&lt;45),"YES",IF(AND(G256="EXPEDITED",H256="NO",L256&lt;=3),"YES",IF(AND(G256="EXPEDITED",H256="YES",L256&lt;18),"YES","NO")))))</f>
        <v/>
      </c>
      <c r="N256" s="29" t="str">
        <f t="shared" si="257"/>
        <v/>
      </c>
      <c r="O256" s="29"/>
      <c r="P256" s="29"/>
      <c r="Q256" s="29"/>
      <c r="R256" s="176"/>
      <c r="S256" s="176"/>
      <c r="T256" s="176"/>
      <c r="U256" s="176"/>
    </row>
    <row r="257" spans="1:21" s="177" customFormat="1" x14ac:dyDescent="0.3">
      <c r="A257" s="165"/>
      <c r="B257" s="29"/>
      <c r="C257" s="29"/>
      <c r="D257" s="29"/>
      <c r="E257" s="29"/>
      <c r="F257" s="29"/>
      <c r="G257" s="140"/>
      <c r="H257" s="29"/>
      <c r="I257" s="165"/>
      <c r="J257" s="29"/>
      <c r="K257" s="175"/>
      <c r="L257" s="175" t="str">
        <f t="shared" si="195"/>
        <v/>
      </c>
      <c r="M257" s="29" t="str">
        <f t="shared" ref="M257:N257" si="258">IF(OR(J257="",K257=""),"",IF(AND(G257="STANDARD",H257="NO",L257&lt;31),"YES",IF(AND(G257="STANDARD",H257="YES",L257&lt;45),"YES",IF(AND(G257="EXPEDITED",H257="NO",L257&lt;=3),"YES",IF(AND(G257="EXPEDITED",H257="YES",L257&lt;18),"YES","NO")))))</f>
        <v/>
      </c>
      <c r="N257" s="29" t="str">
        <f t="shared" si="258"/>
        <v/>
      </c>
      <c r="O257" s="29"/>
      <c r="P257" s="29"/>
      <c r="Q257" s="29"/>
      <c r="R257" s="176"/>
      <c r="S257" s="176"/>
      <c r="T257" s="176"/>
      <c r="U257" s="176"/>
    </row>
    <row r="258" spans="1:21" s="177" customFormat="1" x14ac:dyDescent="0.3">
      <c r="A258" s="165"/>
      <c r="B258" s="29"/>
      <c r="C258" s="29"/>
      <c r="D258" s="29"/>
      <c r="E258" s="29"/>
      <c r="F258" s="29"/>
      <c r="G258" s="140"/>
      <c r="H258" s="29"/>
      <c r="I258" s="165"/>
      <c r="J258" s="29"/>
      <c r="K258" s="175"/>
      <c r="L258" s="175" t="str">
        <f t="shared" si="195"/>
        <v/>
      </c>
      <c r="M258" s="29" t="str">
        <f t="shared" ref="M258:N258" si="259">IF(OR(J258="",K258=""),"",IF(AND(G258="STANDARD",H258="NO",L258&lt;31),"YES",IF(AND(G258="STANDARD",H258="YES",L258&lt;45),"YES",IF(AND(G258="EXPEDITED",H258="NO",L258&lt;=3),"YES",IF(AND(G258="EXPEDITED",H258="YES",L258&lt;18),"YES","NO")))))</f>
        <v/>
      </c>
      <c r="N258" s="29" t="str">
        <f t="shared" si="259"/>
        <v/>
      </c>
      <c r="O258" s="29"/>
      <c r="P258" s="29"/>
      <c r="Q258" s="29"/>
      <c r="R258" s="176"/>
      <c r="S258" s="176"/>
      <c r="T258" s="176"/>
      <c r="U258" s="176"/>
    </row>
    <row r="259" spans="1:21" s="177" customFormat="1" x14ac:dyDescent="0.3">
      <c r="A259" s="165"/>
      <c r="B259" s="29"/>
      <c r="C259" s="29"/>
      <c r="D259" s="29"/>
      <c r="E259" s="29"/>
      <c r="F259" s="29"/>
      <c r="G259" s="140"/>
      <c r="H259" s="29"/>
      <c r="I259" s="165"/>
      <c r="J259" s="29"/>
      <c r="K259" s="175"/>
      <c r="L259" s="175" t="str">
        <f t="shared" ref="L259:L322" si="260">IF(OR(J259="",K259=""),"",K259-J259)</f>
        <v/>
      </c>
      <c r="M259" s="29" t="str">
        <f t="shared" ref="M259:N259" si="261">IF(OR(J259="",K259=""),"",IF(AND(G259="STANDARD",H259="NO",L259&lt;31),"YES",IF(AND(G259="STANDARD",H259="YES",L259&lt;45),"YES",IF(AND(G259="EXPEDITED",H259="NO",L259&lt;=3),"YES",IF(AND(G259="EXPEDITED",H259="YES",L259&lt;18),"YES","NO")))))</f>
        <v/>
      </c>
      <c r="N259" s="29" t="str">
        <f t="shared" si="261"/>
        <v/>
      </c>
      <c r="O259" s="29"/>
      <c r="P259" s="29"/>
      <c r="Q259" s="29"/>
      <c r="R259" s="176"/>
      <c r="S259" s="176"/>
      <c r="T259" s="176"/>
      <c r="U259" s="176"/>
    </row>
    <row r="260" spans="1:21" s="177" customFormat="1" x14ac:dyDescent="0.3">
      <c r="A260" s="165"/>
      <c r="B260" s="29"/>
      <c r="C260" s="29"/>
      <c r="D260" s="29"/>
      <c r="E260" s="29"/>
      <c r="F260" s="29"/>
      <c r="G260" s="140"/>
      <c r="H260" s="29"/>
      <c r="I260" s="165"/>
      <c r="J260" s="29"/>
      <c r="K260" s="175"/>
      <c r="L260" s="175" t="str">
        <f t="shared" si="260"/>
        <v/>
      </c>
      <c r="M260" s="29" t="str">
        <f t="shared" ref="M260:N260" si="262">IF(OR(J260="",K260=""),"",IF(AND(G260="STANDARD",H260="NO",L260&lt;31),"YES",IF(AND(G260="STANDARD",H260="YES",L260&lt;45),"YES",IF(AND(G260="EXPEDITED",H260="NO",L260&lt;=3),"YES",IF(AND(G260="EXPEDITED",H260="YES",L260&lt;18),"YES","NO")))))</f>
        <v/>
      </c>
      <c r="N260" s="29" t="str">
        <f t="shared" si="262"/>
        <v/>
      </c>
      <c r="O260" s="29"/>
      <c r="P260" s="29"/>
      <c r="Q260" s="29"/>
      <c r="R260" s="176"/>
      <c r="S260" s="176"/>
      <c r="T260" s="176"/>
      <c r="U260" s="176"/>
    </row>
    <row r="261" spans="1:21" s="177" customFormat="1" x14ac:dyDescent="0.3">
      <c r="A261" s="165"/>
      <c r="B261" s="29"/>
      <c r="C261" s="29"/>
      <c r="D261" s="29"/>
      <c r="E261" s="29"/>
      <c r="F261" s="29"/>
      <c r="G261" s="140"/>
      <c r="H261" s="29"/>
      <c r="I261" s="165"/>
      <c r="J261" s="29"/>
      <c r="K261" s="175"/>
      <c r="L261" s="175" t="str">
        <f t="shared" si="260"/>
        <v/>
      </c>
      <c r="M261" s="29" t="str">
        <f t="shared" ref="M261:N261" si="263">IF(OR(J261="",K261=""),"",IF(AND(G261="STANDARD",H261="NO",L261&lt;31),"YES",IF(AND(G261="STANDARD",H261="YES",L261&lt;45),"YES",IF(AND(G261="EXPEDITED",H261="NO",L261&lt;=3),"YES",IF(AND(G261="EXPEDITED",H261="YES",L261&lt;18),"YES","NO")))))</f>
        <v/>
      </c>
      <c r="N261" s="29" t="str">
        <f t="shared" si="263"/>
        <v/>
      </c>
      <c r="O261" s="29"/>
      <c r="P261" s="29"/>
      <c r="Q261" s="29"/>
      <c r="R261" s="176"/>
      <c r="S261" s="176"/>
      <c r="T261" s="176"/>
      <c r="U261" s="176"/>
    </row>
    <row r="262" spans="1:21" s="177" customFormat="1" x14ac:dyDescent="0.3">
      <c r="A262" s="165"/>
      <c r="B262" s="29"/>
      <c r="C262" s="29"/>
      <c r="D262" s="29"/>
      <c r="E262" s="29"/>
      <c r="F262" s="29"/>
      <c r="G262" s="140"/>
      <c r="H262" s="29"/>
      <c r="I262" s="165"/>
      <c r="J262" s="29"/>
      <c r="K262" s="175"/>
      <c r="L262" s="175" t="str">
        <f t="shared" si="260"/>
        <v/>
      </c>
      <c r="M262" s="29" t="str">
        <f t="shared" ref="M262:N262" si="264">IF(OR(J262="",K262=""),"",IF(AND(G262="STANDARD",H262="NO",L262&lt;31),"YES",IF(AND(G262="STANDARD",H262="YES",L262&lt;45),"YES",IF(AND(G262="EXPEDITED",H262="NO",L262&lt;=3),"YES",IF(AND(G262="EXPEDITED",H262="YES",L262&lt;18),"YES","NO")))))</f>
        <v/>
      </c>
      <c r="N262" s="29" t="str">
        <f t="shared" si="264"/>
        <v/>
      </c>
      <c r="O262" s="29"/>
      <c r="P262" s="29"/>
      <c r="Q262" s="29"/>
      <c r="R262" s="176"/>
      <c r="S262" s="176"/>
      <c r="T262" s="176"/>
      <c r="U262" s="176"/>
    </row>
    <row r="263" spans="1:21" s="177" customFormat="1" x14ac:dyDescent="0.3">
      <c r="A263" s="165"/>
      <c r="B263" s="29"/>
      <c r="C263" s="29"/>
      <c r="D263" s="29"/>
      <c r="E263" s="29"/>
      <c r="F263" s="29"/>
      <c r="G263" s="140"/>
      <c r="H263" s="29"/>
      <c r="I263" s="165"/>
      <c r="J263" s="29"/>
      <c r="K263" s="175"/>
      <c r="L263" s="175" t="str">
        <f t="shared" si="260"/>
        <v/>
      </c>
      <c r="M263" s="29" t="str">
        <f t="shared" ref="M263:N263" si="265">IF(OR(J263="",K263=""),"",IF(AND(G263="STANDARD",H263="NO",L263&lt;31),"YES",IF(AND(G263="STANDARD",H263="YES",L263&lt;45),"YES",IF(AND(G263="EXPEDITED",H263="NO",L263&lt;=3),"YES",IF(AND(G263="EXPEDITED",H263="YES",L263&lt;18),"YES","NO")))))</f>
        <v/>
      </c>
      <c r="N263" s="29" t="str">
        <f t="shared" si="265"/>
        <v/>
      </c>
      <c r="O263" s="29"/>
      <c r="P263" s="29"/>
      <c r="Q263" s="29"/>
      <c r="R263" s="176"/>
      <c r="S263" s="176"/>
      <c r="T263" s="176"/>
      <c r="U263" s="176"/>
    </row>
    <row r="264" spans="1:21" s="177" customFormat="1" x14ac:dyDescent="0.3">
      <c r="A264" s="165"/>
      <c r="B264" s="29"/>
      <c r="C264" s="29"/>
      <c r="D264" s="29"/>
      <c r="E264" s="29"/>
      <c r="F264" s="29"/>
      <c r="G264" s="140"/>
      <c r="H264" s="29"/>
      <c r="I264" s="165"/>
      <c r="J264" s="29"/>
      <c r="K264" s="175"/>
      <c r="L264" s="175" t="str">
        <f t="shared" si="260"/>
        <v/>
      </c>
      <c r="M264" s="29" t="str">
        <f t="shared" ref="M264:N264" si="266">IF(OR(J264="",K264=""),"",IF(AND(G264="STANDARD",H264="NO",L264&lt;31),"YES",IF(AND(G264="STANDARD",H264="YES",L264&lt;45),"YES",IF(AND(G264="EXPEDITED",H264="NO",L264&lt;=3),"YES",IF(AND(G264="EXPEDITED",H264="YES",L264&lt;18),"YES","NO")))))</f>
        <v/>
      </c>
      <c r="N264" s="29" t="str">
        <f t="shared" si="266"/>
        <v/>
      </c>
      <c r="O264" s="29"/>
      <c r="P264" s="29"/>
      <c r="Q264" s="29"/>
      <c r="R264" s="176"/>
      <c r="S264" s="176"/>
      <c r="T264" s="176"/>
      <c r="U264" s="176"/>
    </row>
    <row r="265" spans="1:21" s="177" customFormat="1" x14ac:dyDescent="0.3">
      <c r="A265" s="165"/>
      <c r="B265" s="29"/>
      <c r="C265" s="29"/>
      <c r="D265" s="29"/>
      <c r="E265" s="29"/>
      <c r="F265" s="29"/>
      <c r="G265" s="140"/>
      <c r="H265" s="29"/>
      <c r="I265" s="165"/>
      <c r="J265" s="29"/>
      <c r="K265" s="175"/>
      <c r="L265" s="175" t="str">
        <f t="shared" si="260"/>
        <v/>
      </c>
      <c r="M265" s="29" t="str">
        <f t="shared" ref="M265:N265" si="267">IF(OR(J265="",K265=""),"",IF(AND(G265="STANDARD",H265="NO",L265&lt;31),"YES",IF(AND(G265="STANDARD",H265="YES",L265&lt;45),"YES",IF(AND(G265="EXPEDITED",H265="NO",L265&lt;=3),"YES",IF(AND(G265="EXPEDITED",H265="YES",L265&lt;18),"YES","NO")))))</f>
        <v/>
      </c>
      <c r="N265" s="29" t="str">
        <f t="shared" si="267"/>
        <v/>
      </c>
      <c r="O265" s="29"/>
      <c r="P265" s="29"/>
      <c r="Q265" s="29"/>
      <c r="R265" s="176"/>
      <c r="S265" s="176"/>
      <c r="T265" s="176"/>
      <c r="U265" s="176"/>
    </row>
    <row r="266" spans="1:21" s="177" customFormat="1" ht="18" customHeight="1" x14ac:dyDescent="0.3">
      <c r="A266" s="165"/>
      <c r="B266" s="29"/>
      <c r="C266" s="29"/>
      <c r="D266" s="29"/>
      <c r="E266" s="29"/>
      <c r="F266" s="29"/>
      <c r="G266" s="140"/>
      <c r="H266" s="29"/>
      <c r="I266" s="165"/>
      <c r="J266" s="29"/>
      <c r="K266" s="175"/>
      <c r="L266" s="175" t="str">
        <f t="shared" si="260"/>
        <v/>
      </c>
      <c r="M266" s="29" t="str">
        <f t="shared" ref="M266:N266" si="268">IF(OR(J266="",K266=""),"",IF(AND(G266="STANDARD",H266="NO",L266&lt;31),"YES",IF(AND(G266="STANDARD",H266="YES",L266&lt;45),"YES",IF(AND(G266="EXPEDITED",H266="NO",L266&lt;=3),"YES",IF(AND(G266="EXPEDITED",H266="YES",L266&lt;18),"YES","NO")))))</f>
        <v/>
      </c>
      <c r="N266" s="29" t="str">
        <f t="shared" si="268"/>
        <v/>
      </c>
      <c r="O266" s="29"/>
      <c r="P266" s="29"/>
      <c r="Q266" s="29"/>
      <c r="R266" s="176"/>
      <c r="S266" s="176"/>
      <c r="T266" s="176"/>
      <c r="U266" s="176"/>
    </row>
    <row r="267" spans="1:21" s="177" customFormat="1" x14ac:dyDescent="0.3">
      <c r="A267" s="165"/>
      <c r="B267" s="29"/>
      <c r="C267" s="29"/>
      <c r="D267" s="29"/>
      <c r="E267" s="29"/>
      <c r="F267" s="29"/>
      <c r="G267" s="140"/>
      <c r="H267" s="29"/>
      <c r="I267" s="165"/>
      <c r="J267" s="29"/>
      <c r="K267" s="175"/>
      <c r="L267" s="175" t="str">
        <f t="shared" si="260"/>
        <v/>
      </c>
      <c r="M267" s="29" t="str">
        <f t="shared" ref="M267:N267" si="269">IF(OR(J267="",K267=""),"",IF(AND(G267="STANDARD",H267="NO",L267&lt;31),"YES",IF(AND(G267="STANDARD",H267="YES",L267&lt;45),"YES",IF(AND(G267="EXPEDITED",H267="NO",L267&lt;=3),"YES",IF(AND(G267="EXPEDITED",H267="YES",L267&lt;18),"YES","NO")))))</f>
        <v/>
      </c>
      <c r="N267" s="29" t="str">
        <f t="shared" si="269"/>
        <v/>
      </c>
      <c r="O267" s="29"/>
      <c r="P267" s="29"/>
      <c r="Q267" s="29"/>
      <c r="R267" s="176"/>
      <c r="S267" s="176"/>
      <c r="T267" s="176"/>
      <c r="U267" s="176"/>
    </row>
    <row r="268" spans="1:21" s="177" customFormat="1" x14ac:dyDescent="0.3">
      <c r="A268" s="165"/>
      <c r="B268" s="29"/>
      <c r="C268" s="29"/>
      <c r="D268" s="29"/>
      <c r="E268" s="29"/>
      <c r="F268" s="29"/>
      <c r="G268" s="140"/>
      <c r="H268" s="29"/>
      <c r="I268" s="165"/>
      <c r="J268" s="29"/>
      <c r="K268" s="175"/>
      <c r="L268" s="175" t="str">
        <f t="shared" si="260"/>
        <v/>
      </c>
      <c r="M268" s="29" t="str">
        <f t="shared" ref="M268:N268" si="270">IF(OR(J268="",K268=""),"",IF(AND(G268="STANDARD",H268="NO",L268&lt;31),"YES",IF(AND(G268="STANDARD",H268="YES",L268&lt;45),"YES",IF(AND(G268="EXPEDITED",H268="NO",L268&lt;=3),"YES",IF(AND(G268="EXPEDITED",H268="YES",L268&lt;18),"YES","NO")))))</f>
        <v/>
      </c>
      <c r="N268" s="29" t="str">
        <f t="shared" si="270"/>
        <v/>
      </c>
      <c r="O268" s="29"/>
      <c r="P268" s="29"/>
      <c r="Q268" s="29"/>
      <c r="R268" s="176"/>
      <c r="S268" s="176"/>
      <c r="T268" s="176"/>
      <c r="U268" s="176"/>
    </row>
    <row r="269" spans="1:21" s="177" customFormat="1" x14ac:dyDescent="0.3">
      <c r="A269" s="165"/>
      <c r="B269" s="29"/>
      <c r="C269" s="29"/>
      <c r="D269" s="29"/>
      <c r="E269" s="29"/>
      <c r="F269" s="29"/>
      <c r="G269" s="140"/>
      <c r="H269" s="29"/>
      <c r="I269" s="165"/>
      <c r="J269" s="29"/>
      <c r="K269" s="175"/>
      <c r="L269" s="175" t="str">
        <f t="shared" si="260"/>
        <v/>
      </c>
      <c r="M269" s="29" t="str">
        <f t="shared" ref="M269:N269" si="271">IF(OR(J269="",K269=""),"",IF(AND(G269="STANDARD",H269="NO",L269&lt;31),"YES",IF(AND(G269="STANDARD",H269="YES",L269&lt;45),"YES",IF(AND(G269="EXPEDITED",H269="NO",L269&lt;=3),"YES",IF(AND(G269="EXPEDITED",H269="YES",L269&lt;18),"YES","NO")))))</f>
        <v/>
      </c>
      <c r="N269" s="29" t="str">
        <f t="shared" si="271"/>
        <v/>
      </c>
      <c r="O269" s="29"/>
      <c r="P269" s="29"/>
      <c r="Q269" s="29"/>
      <c r="R269" s="176"/>
      <c r="S269" s="176"/>
      <c r="T269" s="176"/>
      <c r="U269" s="176"/>
    </row>
    <row r="270" spans="1:21" s="177" customFormat="1" x14ac:dyDescent="0.3">
      <c r="A270" s="165"/>
      <c r="B270" s="29"/>
      <c r="C270" s="29"/>
      <c r="D270" s="29"/>
      <c r="E270" s="29"/>
      <c r="F270" s="29"/>
      <c r="G270" s="140"/>
      <c r="H270" s="29"/>
      <c r="I270" s="165"/>
      <c r="J270" s="29"/>
      <c r="K270" s="175"/>
      <c r="L270" s="175" t="str">
        <f t="shared" si="260"/>
        <v/>
      </c>
      <c r="M270" s="29" t="str">
        <f t="shared" ref="M270:N270" si="272">IF(OR(J270="",K270=""),"",IF(AND(G270="STANDARD",H270="NO",L270&lt;31),"YES",IF(AND(G270="STANDARD",H270="YES",L270&lt;45),"YES",IF(AND(G270="EXPEDITED",H270="NO",L270&lt;=3),"YES",IF(AND(G270="EXPEDITED",H270="YES",L270&lt;18),"YES","NO")))))</f>
        <v/>
      </c>
      <c r="N270" s="29" t="str">
        <f t="shared" si="272"/>
        <v/>
      </c>
      <c r="O270" s="29"/>
      <c r="P270" s="29"/>
      <c r="Q270" s="29"/>
      <c r="R270" s="176"/>
      <c r="S270" s="176"/>
      <c r="T270" s="176"/>
      <c r="U270" s="176"/>
    </row>
    <row r="271" spans="1:21" s="177" customFormat="1" x14ac:dyDescent="0.3">
      <c r="A271" s="165"/>
      <c r="B271" s="29"/>
      <c r="C271" s="29"/>
      <c r="D271" s="29"/>
      <c r="E271" s="29"/>
      <c r="F271" s="29"/>
      <c r="G271" s="140"/>
      <c r="H271" s="29"/>
      <c r="I271" s="165"/>
      <c r="J271" s="29"/>
      <c r="K271" s="175"/>
      <c r="L271" s="175" t="str">
        <f t="shared" si="260"/>
        <v/>
      </c>
      <c r="M271" s="29" t="str">
        <f t="shared" ref="M271:N271" si="273">IF(OR(J271="",K271=""),"",IF(AND(G271="STANDARD",H271="NO",L271&lt;31),"YES",IF(AND(G271="STANDARD",H271="YES",L271&lt;45),"YES",IF(AND(G271="EXPEDITED",H271="NO",L271&lt;=3),"YES",IF(AND(G271="EXPEDITED",H271="YES",L271&lt;18),"YES","NO")))))</f>
        <v/>
      </c>
      <c r="N271" s="29" t="str">
        <f t="shared" si="273"/>
        <v/>
      </c>
      <c r="O271" s="29"/>
      <c r="P271" s="29"/>
      <c r="Q271" s="29"/>
      <c r="R271" s="176"/>
      <c r="S271" s="176"/>
      <c r="T271" s="176"/>
      <c r="U271" s="176"/>
    </row>
    <row r="272" spans="1:21" s="177" customFormat="1" x14ac:dyDescent="0.3">
      <c r="A272" s="165"/>
      <c r="B272" s="29"/>
      <c r="C272" s="29"/>
      <c r="D272" s="29"/>
      <c r="E272" s="29"/>
      <c r="F272" s="29"/>
      <c r="G272" s="140"/>
      <c r="H272" s="29"/>
      <c r="I272" s="165"/>
      <c r="J272" s="29"/>
      <c r="K272" s="175"/>
      <c r="L272" s="175" t="str">
        <f t="shared" si="260"/>
        <v/>
      </c>
      <c r="M272" s="29" t="str">
        <f t="shared" ref="M272:N272" si="274">IF(OR(J272="",K272=""),"",IF(AND(G272="STANDARD",H272="NO",L272&lt;31),"YES",IF(AND(G272="STANDARD",H272="YES",L272&lt;45),"YES",IF(AND(G272="EXPEDITED",H272="NO",L272&lt;=3),"YES",IF(AND(G272="EXPEDITED",H272="YES",L272&lt;18),"YES","NO")))))</f>
        <v/>
      </c>
      <c r="N272" s="29" t="str">
        <f t="shared" si="274"/>
        <v/>
      </c>
      <c r="O272" s="29"/>
      <c r="P272" s="29"/>
      <c r="Q272" s="29"/>
      <c r="R272" s="176"/>
      <c r="S272" s="176"/>
      <c r="T272" s="176"/>
      <c r="U272" s="176"/>
    </row>
    <row r="273" spans="1:21" s="177" customFormat="1" x14ac:dyDescent="0.3">
      <c r="A273" s="165"/>
      <c r="B273" s="29"/>
      <c r="C273" s="29"/>
      <c r="D273" s="29"/>
      <c r="E273" s="29"/>
      <c r="F273" s="29"/>
      <c r="G273" s="140"/>
      <c r="H273" s="29"/>
      <c r="I273" s="165"/>
      <c r="J273" s="29"/>
      <c r="K273" s="175"/>
      <c r="L273" s="175" t="str">
        <f t="shared" si="260"/>
        <v/>
      </c>
      <c r="M273" s="29" t="str">
        <f t="shared" ref="M273:N273" si="275">IF(OR(J273="",K273=""),"",IF(AND(G273="STANDARD",H273="NO",L273&lt;31),"YES",IF(AND(G273="STANDARD",H273="YES",L273&lt;45),"YES",IF(AND(G273="EXPEDITED",H273="NO",L273&lt;=3),"YES",IF(AND(G273="EXPEDITED",H273="YES",L273&lt;18),"YES","NO")))))</f>
        <v/>
      </c>
      <c r="N273" s="29" t="str">
        <f t="shared" si="275"/>
        <v/>
      </c>
      <c r="O273" s="29"/>
      <c r="P273" s="29"/>
      <c r="Q273" s="29"/>
      <c r="R273" s="176"/>
      <c r="S273" s="176"/>
      <c r="T273" s="176"/>
      <c r="U273" s="176"/>
    </row>
    <row r="274" spans="1:21" s="177" customFormat="1" x14ac:dyDescent="0.3">
      <c r="A274" s="165"/>
      <c r="B274" s="29"/>
      <c r="C274" s="29"/>
      <c r="D274" s="29"/>
      <c r="E274" s="29"/>
      <c r="F274" s="29"/>
      <c r="G274" s="140"/>
      <c r="H274" s="29"/>
      <c r="I274" s="165"/>
      <c r="J274" s="29"/>
      <c r="K274" s="175"/>
      <c r="L274" s="175" t="str">
        <f t="shared" si="260"/>
        <v/>
      </c>
      <c r="M274" s="29" t="str">
        <f t="shared" ref="M274:N274" si="276">IF(OR(J274="",K274=""),"",IF(AND(G274="STANDARD",H274="NO",L274&lt;31),"YES",IF(AND(G274="STANDARD",H274="YES",L274&lt;45),"YES",IF(AND(G274="EXPEDITED",H274="NO",L274&lt;=3),"YES",IF(AND(G274="EXPEDITED",H274="YES",L274&lt;18),"YES","NO")))))</f>
        <v/>
      </c>
      <c r="N274" s="29" t="str">
        <f t="shared" si="276"/>
        <v/>
      </c>
      <c r="O274" s="29"/>
      <c r="P274" s="29"/>
      <c r="Q274" s="29"/>
      <c r="R274" s="176"/>
      <c r="S274" s="176"/>
      <c r="T274" s="176"/>
      <c r="U274" s="176"/>
    </row>
    <row r="275" spans="1:21" s="177" customFormat="1" x14ac:dyDescent="0.3">
      <c r="A275" s="165"/>
      <c r="B275" s="29"/>
      <c r="C275" s="29"/>
      <c r="D275" s="29"/>
      <c r="E275" s="29"/>
      <c r="F275" s="29"/>
      <c r="G275" s="140"/>
      <c r="H275" s="29"/>
      <c r="I275" s="165"/>
      <c r="J275" s="29"/>
      <c r="K275" s="175"/>
      <c r="L275" s="175" t="str">
        <f t="shared" si="260"/>
        <v/>
      </c>
      <c r="M275" s="29" t="str">
        <f t="shared" ref="M275:N275" si="277">IF(OR(J275="",K275=""),"",IF(AND(G275="STANDARD",H275="NO",L275&lt;31),"YES",IF(AND(G275="STANDARD",H275="YES",L275&lt;45),"YES",IF(AND(G275="EXPEDITED",H275="NO",L275&lt;=3),"YES",IF(AND(G275="EXPEDITED",H275="YES",L275&lt;18),"YES","NO")))))</f>
        <v/>
      </c>
      <c r="N275" s="29" t="str">
        <f t="shared" si="277"/>
        <v/>
      </c>
      <c r="O275" s="29"/>
      <c r="P275" s="29"/>
      <c r="Q275" s="29"/>
      <c r="R275" s="176"/>
      <c r="S275" s="176"/>
      <c r="T275" s="176"/>
      <c r="U275" s="176"/>
    </row>
    <row r="276" spans="1:21" s="177" customFormat="1" x14ac:dyDescent="0.3">
      <c r="A276" s="165"/>
      <c r="B276" s="29"/>
      <c r="C276" s="29"/>
      <c r="D276" s="29"/>
      <c r="E276" s="29"/>
      <c r="F276" s="29"/>
      <c r="G276" s="140"/>
      <c r="H276" s="29"/>
      <c r="I276" s="165"/>
      <c r="J276" s="29"/>
      <c r="K276" s="175"/>
      <c r="L276" s="175" t="str">
        <f t="shared" si="260"/>
        <v/>
      </c>
      <c r="M276" s="29" t="str">
        <f t="shared" ref="M276:N276" si="278">IF(OR(J276="",K276=""),"",IF(AND(G276="STANDARD",H276="NO",L276&lt;31),"YES",IF(AND(G276="STANDARD",H276="YES",L276&lt;45),"YES",IF(AND(G276="EXPEDITED",H276="NO",L276&lt;=3),"YES",IF(AND(G276="EXPEDITED",H276="YES",L276&lt;18),"YES","NO")))))</f>
        <v/>
      </c>
      <c r="N276" s="29" t="str">
        <f t="shared" si="278"/>
        <v/>
      </c>
      <c r="O276" s="29"/>
      <c r="P276" s="29"/>
      <c r="Q276" s="29"/>
      <c r="R276" s="176"/>
      <c r="S276" s="176"/>
      <c r="T276" s="176"/>
      <c r="U276" s="176"/>
    </row>
    <row r="277" spans="1:21" s="177" customFormat="1" x14ac:dyDescent="0.3">
      <c r="A277" s="165"/>
      <c r="B277" s="29"/>
      <c r="C277" s="29"/>
      <c r="D277" s="29"/>
      <c r="E277" s="29"/>
      <c r="F277" s="29"/>
      <c r="G277" s="140"/>
      <c r="H277" s="29"/>
      <c r="I277" s="165"/>
      <c r="J277" s="29"/>
      <c r="K277" s="175"/>
      <c r="L277" s="175" t="str">
        <f t="shared" si="260"/>
        <v/>
      </c>
      <c r="M277" s="29" t="str">
        <f t="shared" ref="M277:N277" si="279">IF(OR(J277="",K277=""),"",IF(AND(G277="STANDARD",H277="NO",L277&lt;31),"YES",IF(AND(G277="STANDARD",H277="YES",L277&lt;45),"YES",IF(AND(G277="EXPEDITED",H277="NO",L277&lt;=3),"YES",IF(AND(G277="EXPEDITED",H277="YES",L277&lt;18),"YES","NO")))))</f>
        <v/>
      </c>
      <c r="N277" s="29" t="str">
        <f t="shared" si="279"/>
        <v/>
      </c>
      <c r="O277" s="29"/>
      <c r="P277" s="29"/>
      <c r="Q277" s="29"/>
      <c r="R277" s="176"/>
      <c r="S277" s="176"/>
      <c r="T277" s="176"/>
      <c r="U277" s="176"/>
    </row>
    <row r="278" spans="1:21" s="177" customFormat="1" x14ac:dyDescent="0.3">
      <c r="A278" s="165"/>
      <c r="B278" s="29"/>
      <c r="C278" s="29"/>
      <c r="D278" s="29"/>
      <c r="E278" s="29"/>
      <c r="F278" s="29"/>
      <c r="G278" s="140"/>
      <c r="H278" s="29"/>
      <c r="I278" s="165"/>
      <c r="J278" s="29"/>
      <c r="K278" s="175"/>
      <c r="L278" s="175" t="str">
        <f t="shared" si="260"/>
        <v/>
      </c>
      <c r="M278" s="29" t="str">
        <f t="shared" ref="M278:N278" si="280">IF(OR(J278="",K278=""),"",IF(AND(G278="STANDARD",H278="NO",L278&lt;31),"YES",IF(AND(G278="STANDARD",H278="YES",L278&lt;45),"YES",IF(AND(G278="EXPEDITED",H278="NO",L278&lt;=3),"YES",IF(AND(G278="EXPEDITED",H278="YES",L278&lt;18),"YES","NO")))))</f>
        <v/>
      </c>
      <c r="N278" s="29" t="str">
        <f t="shared" si="280"/>
        <v/>
      </c>
      <c r="O278" s="29"/>
      <c r="P278" s="29"/>
      <c r="Q278" s="29"/>
      <c r="R278" s="176"/>
      <c r="S278" s="176"/>
      <c r="T278" s="176"/>
      <c r="U278" s="176"/>
    </row>
    <row r="279" spans="1:21" s="177" customFormat="1" x14ac:dyDescent="0.3">
      <c r="A279" s="165"/>
      <c r="B279" s="29"/>
      <c r="C279" s="29"/>
      <c r="D279" s="29"/>
      <c r="E279" s="29"/>
      <c r="F279" s="29"/>
      <c r="G279" s="140"/>
      <c r="H279" s="29"/>
      <c r="I279" s="165"/>
      <c r="J279" s="29"/>
      <c r="K279" s="175"/>
      <c r="L279" s="175" t="str">
        <f t="shared" si="260"/>
        <v/>
      </c>
      <c r="M279" s="29" t="str">
        <f t="shared" ref="M279:N279" si="281">IF(OR(J279="",K279=""),"",IF(AND(G279="STANDARD",H279="NO",L279&lt;31),"YES",IF(AND(G279="STANDARD",H279="YES",L279&lt;45),"YES",IF(AND(G279="EXPEDITED",H279="NO",L279&lt;=3),"YES",IF(AND(G279="EXPEDITED",H279="YES",L279&lt;18),"YES","NO")))))</f>
        <v/>
      </c>
      <c r="N279" s="29" t="str">
        <f t="shared" si="281"/>
        <v/>
      </c>
      <c r="O279" s="29"/>
      <c r="P279" s="29"/>
      <c r="Q279" s="29"/>
      <c r="R279" s="176"/>
      <c r="S279" s="176"/>
      <c r="T279" s="176"/>
      <c r="U279" s="176"/>
    </row>
    <row r="280" spans="1:21" s="177" customFormat="1" x14ac:dyDescent="0.3">
      <c r="A280" s="165"/>
      <c r="B280" s="29"/>
      <c r="C280" s="29"/>
      <c r="D280" s="29"/>
      <c r="E280" s="29"/>
      <c r="F280" s="29"/>
      <c r="G280" s="140"/>
      <c r="H280" s="29"/>
      <c r="I280" s="165"/>
      <c r="J280" s="29"/>
      <c r="K280" s="175"/>
      <c r="L280" s="175" t="str">
        <f t="shared" si="260"/>
        <v/>
      </c>
      <c r="M280" s="29" t="str">
        <f t="shared" ref="M280:N280" si="282">IF(OR(J280="",K280=""),"",IF(AND(G280="STANDARD",H280="NO",L280&lt;31),"YES",IF(AND(G280="STANDARD",H280="YES",L280&lt;45),"YES",IF(AND(G280="EXPEDITED",H280="NO",L280&lt;=3),"YES",IF(AND(G280="EXPEDITED",H280="YES",L280&lt;18),"YES","NO")))))</f>
        <v/>
      </c>
      <c r="N280" s="29" t="str">
        <f t="shared" si="282"/>
        <v/>
      </c>
      <c r="O280" s="29"/>
      <c r="P280" s="29"/>
      <c r="Q280" s="29"/>
      <c r="R280" s="176"/>
      <c r="S280" s="176"/>
      <c r="T280" s="176"/>
      <c r="U280" s="176"/>
    </row>
    <row r="281" spans="1:21" s="177" customFormat="1" x14ac:dyDescent="0.3">
      <c r="A281" s="165"/>
      <c r="B281" s="29"/>
      <c r="C281" s="29"/>
      <c r="D281" s="29"/>
      <c r="E281" s="29"/>
      <c r="F281" s="29"/>
      <c r="G281" s="140"/>
      <c r="H281" s="29"/>
      <c r="I281" s="165"/>
      <c r="J281" s="29"/>
      <c r="K281" s="175"/>
      <c r="L281" s="175" t="str">
        <f t="shared" si="260"/>
        <v/>
      </c>
      <c r="M281" s="29" t="str">
        <f t="shared" ref="M281:N281" si="283">IF(OR(J281="",K281=""),"",IF(AND(G281="STANDARD",H281="NO",L281&lt;31),"YES",IF(AND(G281="STANDARD",H281="YES",L281&lt;45),"YES",IF(AND(G281="EXPEDITED",H281="NO",L281&lt;=3),"YES",IF(AND(G281="EXPEDITED",H281="YES",L281&lt;18),"YES","NO")))))</f>
        <v/>
      </c>
      <c r="N281" s="29" t="str">
        <f t="shared" si="283"/>
        <v/>
      </c>
      <c r="O281" s="29"/>
      <c r="P281" s="29"/>
      <c r="Q281" s="29"/>
      <c r="R281" s="176"/>
      <c r="S281" s="176"/>
      <c r="T281" s="176"/>
      <c r="U281" s="176"/>
    </row>
    <row r="282" spans="1:21" s="177" customFormat="1" x14ac:dyDescent="0.3">
      <c r="A282" s="165"/>
      <c r="B282" s="29"/>
      <c r="C282" s="29"/>
      <c r="D282" s="29"/>
      <c r="E282" s="29"/>
      <c r="F282" s="29"/>
      <c r="G282" s="140"/>
      <c r="H282" s="29"/>
      <c r="I282" s="165"/>
      <c r="J282" s="29"/>
      <c r="K282" s="175"/>
      <c r="L282" s="175" t="str">
        <f t="shared" si="260"/>
        <v/>
      </c>
      <c r="M282" s="29" t="str">
        <f t="shared" ref="M282:N282" si="284">IF(OR(J282="",K282=""),"",IF(AND(G282="STANDARD",H282="NO",L282&lt;31),"YES",IF(AND(G282="STANDARD",H282="YES",L282&lt;45),"YES",IF(AND(G282="EXPEDITED",H282="NO",L282&lt;=3),"YES",IF(AND(G282="EXPEDITED",H282="YES",L282&lt;18),"YES","NO")))))</f>
        <v/>
      </c>
      <c r="N282" s="29" t="str">
        <f t="shared" si="284"/>
        <v/>
      </c>
      <c r="O282" s="29"/>
      <c r="P282" s="29"/>
      <c r="Q282" s="29"/>
      <c r="R282" s="176"/>
      <c r="S282" s="176"/>
      <c r="T282" s="176"/>
      <c r="U282" s="176"/>
    </row>
    <row r="283" spans="1:21" s="177" customFormat="1" x14ac:dyDescent="0.3">
      <c r="A283" s="165"/>
      <c r="B283" s="29"/>
      <c r="C283" s="29"/>
      <c r="D283" s="29"/>
      <c r="E283" s="29"/>
      <c r="F283" s="29"/>
      <c r="G283" s="140"/>
      <c r="H283" s="29"/>
      <c r="I283" s="165"/>
      <c r="J283" s="29"/>
      <c r="K283" s="175"/>
      <c r="L283" s="175" t="str">
        <f t="shared" si="260"/>
        <v/>
      </c>
      <c r="M283" s="29" t="str">
        <f t="shared" ref="M283:N283" si="285">IF(OR(J283="",K283=""),"",IF(AND(G283="STANDARD",H283="NO",L283&lt;31),"YES",IF(AND(G283="STANDARD",H283="YES",L283&lt;45),"YES",IF(AND(G283="EXPEDITED",H283="NO",L283&lt;=3),"YES",IF(AND(G283="EXPEDITED",H283="YES",L283&lt;18),"YES","NO")))))</f>
        <v/>
      </c>
      <c r="N283" s="29" t="str">
        <f t="shared" si="285"/>
        <v/>
      </c>
      <c r="O283" s="29"/>
      <c r="P283" s="29"/>
      <c r="Q283" s="29"/>
      <c r="R283" s="176"/>
      <c r="S283" s="176"/>
      <c r="T283" s="176"/>
      <c r="U283" s="176"/>
    </row>
    <row r="284" spans="1:21" s="177" customFormat="1" x14ac:dyDescent="0.3">
      <c r="A284" s="165"/>
      <c r="B284" s="29"/>
      <c r="C284" s="29"/>
      <c r="D284" s="29"/>
      <c r="E284" s="29"/>
      <c r="F284" s="29"/>
      <c r="G284" s="140"/>
      <c r="H284" s="29"/>
      <c r="I284" s="165"/>
      <c r="J284" s="29"/>
      <c r="K284" s="175"/>
      <c r="L284" s="175" t="str">
        <f t="shared" si="260"/>
        <v/>
      </c>
      <c r="M284" s="29" t="str">
        <f t="shared" ref="M284:N284" si="286">IF(OR(J284="",K284=""),"",IF(AND(G284="STANDARD",H284="NO",L284&lt;31),"YES",IF(AND(G284="STANDARD",H284="YES",L284&lt;45),"YES",IF(AND(G284="EXPEDITED",H284="NO",L284&lt;=3),"YES",IF(AND(G284="EXPEDITED",H284="YES",L284&lt;18),"YES","NO")))))</f>
        <v/>
      </c>
      <c r="N284" s="29" t="str">
        <f t="shared" si="286"/>
        <v/>
      </c>
      <c r="O284" s="29"/>
      <c r="P284" s="29"/>
      <c r="Q284" s="29"/>
      <c r="R284" s="176"/>
      <c r="S284" s="176"/>
      <c r="T284" s="176"/>
      <c r="U284" s="176"/>
    </row>
    <row r="285" spans="1:21" s="177" customFormat="1" x14ac:dyDescent="0.3">
      <c r="A285" s="165"/>
      <c r="B285" s="29"/>
      <c r="C285" s="29"/>
      <c r="D285" s="29"/>
      <c r="E285" s="29"/>
      <c r="F285" s="29"/>
      <c r="G285" s="140"/>
      <c r="H285" s="29"/>
      <c r="I285" s="165"/>
      <c r="J285" s="29"/>
      <c r="K285" s="175"/>
      <c r="L285" s="175" t="str">
        <f t="shared" si="260"/>
        <v/>
      </c>
      <c r="M285" s="29" t="str">
        <f t="shared" ref="M285:N285" si="287">IF(OR(J285="",K285=""),"",IF(AND(G285="STANDARD",H285="NO",L285&lt;31),"YES",IF(AND(G285="STANDARD",H285="YES",L285&lt;45),"YES",IF(AND(G285="EXPEDITED",H285="NO",L285&lt;=3),"YES",IF(AND(G285="EXPEDITED",H285="YES",L285&lt;18),"YES","NO")))))</f>
        <v/>
      </c>
      <c r="N285" s="29" t="str">
        <f t="shared" si="287"/>
        <v/>
      </c>
      <c r="O285" s="29"/>
      <c r="P285" s="29"/>
      <c r="Q285" s="29"/>
      <c r="R285" s="176"/>
      <c r="S285" s="176"/>
      <c r="T285" s="176"/>
      <c r="U285" s="176"/>
    </row>
    <row r="286" spans="1:21" s="177" customFormat="1" x14ac:dyDescent="0.3">
      <c r="A286" s="165"/>
      <c r="B286" s="29"/>
      <c r="C286" s="29"/>
      <c r="D286" s="29"/>
      <c r="E286" s="29"/>
      <c r="F286" s="29"/>
      <c r="G286" s="140"/>
      <c r="H286" s="29"/>
      <c r="I286" s="165"/>
      <c r="J286" s="29"/>
      <c r="K286" s="175"/>
      <c r="L286" s="175" t="str">
        <f t="shared" si="260"/>
        <v/>
      </c>
      <c r="M286" s="29" t="str">
        <f t="shared" ref="M286:N286" si="288">IF(OR(J286="",K286=""),"",IF(AND(G286="STANDARD",H286="NO",L286&lt;31),"YES",IF(AND(G286="STANDARD",H286="YES",L286&lt;45),"YES",IF(AND(G286="EXPEDITED",H286="NO",L286&lt;=3),"YES",IF(AND(G286="EXPEDITED",H286="YES",L286&lt;18),"YES","NO")))))</f>
        <v/>
      </c>
      <c r="N286" s="29" t="str">
        <f t="shared" si="288"/>
        <v/>
      </c>
      <c r="O286" s="29"/>
      <c r="P286" s="29"/>
      <c r="Q286" s="29"/>
      <c r="R286" s="176"/>
      <c r="S286" s="176"/>
      <c r="T286" s="176"/>
      <c r="U286" s="176"/>
    </row>
    <row r="287" spans="1:21" s="177" customFormat="1" x14ac:dyDescent="0.3">
      <c r="A287" s="165"/>
      <c r="B287" s="29"/>
      <c r="C287" s="29"/>
      <c r="D287" s="29"/>
      <c r="E287" s="29"/>
      <c r="F287" s="29"/>
      <c r="G287" s="140"/>
      <c r="H287" s="29"/>
      <c r="I287" s="165"/>
      <c r="J287" s="29"/>
      <c r="K287" s="175"/>
      <c r="L287" s="175" t="str">
        <f t="shared" si="260"/>
        <v/>
      </c>
      <c r="M287" s="29" t="str">
        <f t="shared" ref="M287:N287" si="289">IF(OR(J287="",K287=""),"",IF(AND(G287="STANDARD",H287="NO",L287&lt;31),"YES",IF(AND(G287="STANDARD",H287="YES",L287&lt;45),"YES",IF(AND(G287="EXPEDITED",H287="NO",L287&lt;=3),"YES",IF(AND(G287="EXPEDITED",H287="YES",L287&lt;18),"YES","NO")))))</f>
        <v/>
      </c>
      <c r="N287" s="29" t="str">
        <f t="shared" si="289"/>
        <v/>
      </c>
      <c r="O287" s="29"/>
      <c r="P287" s="29"/>
      <c r="Q287" s="29"/>
      <c r="R287" s="176"/>
      <c r="S287" s="176"/>
      <c r="T287" s="176"/>
      <c r="U287" s="176"/>
    </row>
    <row r="288" spans="1:21" s="177" customFormat="1" x14ac:dyDescent="0.3">
      <c r="A288" s="165"/>
      <c r="B288" s="29"/>
      <c r="C288" s="29"/>
      <c r="D288" s="29"/>
      <c r="E288" s="29"/>
      <c r="F288" s="29"/>
      <c r="G288" s="140"/>
      <c r="H288" s="29"/>
      <c r="I288" s="165"/>
      <c r="J288" s="29"/>
      <c r="K288" s="175"/>
      <c r="L288" s="175" t="str">
        <f t="shared" si="260"/>
        <v/>
      </c>
      <c r="M288" s="29" t="str">
        <f t="shared" ref="M288:N288" si="290">IF(OR(J288="",K288=""),"",IF(AND(G288="STANDARD",H288="NO",L288&lt;31),"YES",IF(AND(G288="STANDARD",H288="YES",L288&lt;45),"YES",IF(AND(G288="EXPEDITED",H288="NO",L288&lt;=3),"YES",IF(AND(G288="EXPEDITED",H288="YES",L288&lt;18),"YES","NO")))))</f>
        <v/>
      </c>
      <c r="N288" s="29" t="str">
        <f t="shared" si="290"/>
        <v/>
      </c>
      <c r="O288" s="29"/>
      <c r="P288" s="29"/>
      <c r="Q288" s="29"/>
      <c r="R288" s="176"/>
      <c r="S288" s="176"/>
      <c r="T288" s="176"/>
      <c r="U288" s="176"/>
    </row>
    <row r="289" spans="1:21" s="177" customFormat="1" x14ac:dyDescent="0.3">
      <c r="A289" s="165"/>
      <c r="B289" s="29"/>
      <c r="C289" s="29"/>
      <c r="D289" s="29"/>
      <c r="E289" s="29"/>
      <c r="F289" s="29"/>
      <c r="G289" s="140"/>
      <c r="H289" s="29"/>
      <c r="I289" s="165"/>
      <c r="J289" s="29"/>
      <c r="K289" s="175"/>
      <c r="L289" s="175" t="str">
        <f t="shared" si="260"/>
        <v/>
      </c>
      <c r="M289" s="29" t="str">
        <f t="shared" ref="M289:N289" si="291">IF(OR(J289="",K289=""),"",IF(AND(G289="STANDARD",H289="NO",L289&lt;31),"YES",IF(AND(G289="STANDARD",H289="YES",L289&lt;45),"YES",IF(AND(G289="EXPEDITED",H289="NO",L289&lt;=3),"YES",IF(AND(G289="EXPEDITED",H289="YES",L289&lt;18),"YES","NO")))))</f>
        <v/>
      </c>
      <c r="N289" s="29" t="str">
        <f t="shared" si="291"/>
        <v/>
      </c>
      <c r="O289" s="29"/>
      <c r="P289" s="29"/>
      <c r="Q289" s="29"/>
      <c r="R289" s="176"/>
      <c r="S289" s="176"/>
      <c r="T289" s="176"/>
      <c r="U289" s="176"/>
    </row>
    <row r="290" spans="1:21" s="177" customFormat="1" x14ac:dyDescent="0.3">
      <c r="A290" s="165"/>
      <c r="B290" s="29"/>
      <c r="C290" s="29"/>
      <c r="D290" s="29"/>
      <c r="E290" s="29"/>
      <c r="F290" s="29"/>
      <c r="G290" s="140"/>
      <c r="H290" s="29"/>
      <c r="I290" s="165"/>
      <c r="J290" s="29"/>
      <c r="K290" s="175"/>
      <c r="L290" s="175" t="str">
        <f t="shared" si="260"/>
        <v/>
      </c>
      <c r="M290" s="29" t="str">
        <f t="shared" ref="M290:N290" si="292">IF(OR(J290="",K290=""),"",IF(AND(G290="STANDARD",H290="NO",L290&lt;31),"YES",IF(AND(G290="STANDARD",H290="YES",L290&lt;45),"YES",IF(AND(G290="EXPEDITED",H290="NO",L290&lt;=3),"YES",IF(AND(G290="EXPEDITED",H290="YES",L290&lt;18),"YES","NO")))))</f>
        <v/>
      </c>
      <c r="N290" s="29" t="str">
        <f t="shared" si="292"/>
        <v/>
      </c>
      <c r="O290" s="29"/>
      <c r="P290" s="29"/>
      <c r="Q290" s="29"/>
      <c r="R290" s="176"/>
      <c r="S290" s="176"/>
      <c r="T290" s="176"/>
      <c r="U290" s="176"/>
    </row>
    <row r="291" spans="1:21" s="177" customFormat="1" x14ac:dyDescent="0.3">
      <c r="A291" s="165"/>
      <c r="B291" s="29"/>
      <c r="C291" s="29"/>
      <c r="D291" s="29"/>
      <c r="E291" s="29"/>
      <c r="F291" s="29"/>
      <c r="G291" s="140"/>
      <c r="H291" s="29"/>
      <c r="I291" s="165"/>
      <c r="J291" s="29"/>
      <c r="K291" s="175"/>
      <c r="L291" s="175" t="str">
        <f t="shared" si="260"/>
        <v/>
      </c>
      <c r="M291" s="29" t="str">
        <f t="shared" ref="M291:N291" si="293">IF(OR(J291="",K291=""),"",IF(AND(G291="STANDARD",H291="NO",L291&lt;31),"YES",IF(AND(G291="STANDARD",H291="YES",L291&lt;45),"YES",IF(AND(G291="EXPEDITED",H291="NO",L291&lt;=3),"YES",IF(AND(G291="EXPEDITED",H291="YES",L291&lt;18),"YES","NO")))))</f>
        <v/>
      </c>
      <c r="N291" s="29" t="str">
        <f t="shared" si="293"/>
        <v/>
      </c>
      <c r="O291" s="29"/>
      <c r="P291" s="29"/>
      <c r="Q291" s="29"/>
      <c r="R291" s="176"/>
      <c r="S291" s="176"/>
      <c r="T291" s="176"/>
      <c r="U291" s="176"/>
    </row>
    <row r="292" spans="1:21" s="177" customFormat="1" x14ac:dyDescent="0.3">
      <c r="A292" s="165"/>
      <c r="B292" s="29"/>
      <c r="C292" s="29"/>
      <c r="D292" s="29"/>
      <c r="E292" s="29"/>
      <c r="F292" s="29"/>
      <c r="G292" s="140"/>
      <c r="H292" s="29"/>
      <c r="I292" s="165"/>
      <c r="J292" s="29"/>
      <c r="K292" s="175"/>
      <c r="L292" s="175" t="str">
        <f t="shared" si="260"/>
        <v/>
      </c>
      <c r="M292" s="29" t="str">
        <f t="shared" ref="M292:N292" si="294">IF(OR(J292="",K292=""),"",IF(AND(G292="STANDARD",H292="NO",L292&lt;31),"YES",IF(AND(G292="STANDARD",H292="YES",L292&lt;45),"YES",IF(AND(G292="EXPEDITED",H292="NO",L292&lt;=3),"YES",IF(AND(G292="EXPEDITED",H292="YES",L292&lt;18),"YES","NO")))))</f>
        <v/>
      </c>
      <c r="N292" s="29" t="str">
        <f t="shared" si="294"/>
        <v/>
      </c>
      <c r="O292" s="29"/>
      <c r="P292" s="29"/>
      <c r="Q292" s="29"/>
      <c r="R292" s="176"/>
      <c r="S292" s="176"/>
      <c r="T292" s="176"/>
      <c r="U292" s="176"/>
    </row>
    <row r="293" spans="1:21" s="177" customFormat="1" x14ac:dyDescent="0.3">
      <c r="A293" s="165"/>
      <c r="B293" s="29"/>
      <c r="C293" s="29"/>
      <c r="D293" s="29"/>
      <c r="E293" s="29"/>
      <c r="F293" s="29"/>
      <c r="G293" s="140"/>
      <c r="H293" s="29"/>
      <c r="I293" s="165"/>
      <c r="J293" s="29"/>
      <c r="K293" s="175"/>
      <c r="L293" s="175" t="str">
        <f t="shared" si="260"/>
        <v/>
      </c>
      <c r="M293" s="29" t="str">
        <f t="shared" ref="M293:N293" si="295">IF(OR(J293="",K293=""),"",IF(AND(G293="STANDARD",H293="NO",L293&lt;31),"YES",IF(AND(G293="STANDARD",H293="YES",L293&lt;45),"YES",IF(AND(G293="EXPEDITED",H293="NO",L293&lt;=3),"YES",IF(AND(G293="EXPEDITED",H293="YES",L293&lt;18),"YES","NO")))))</f>
        <v/>
      </c>
      <c r="N293" s="29" t="str">
        <f t="shared" si="295"/>
        <v/>
      </c>
      <c r="O293" s="29"/>
      <c r="P293" s="29"/>
      <c r="Q293" s="29"/>
      <c r="R293" s="176"/>
      <c r="S293" s="176"/>
      <c r="T293" s="176"/>
      <c r="U293" s="176"/>
    </row>
    <row r="294" spans="1:21" x14ac:dyDescent="0.3">
      <c r="A294" s="165"/>
      <c r="B294" s="29"/>
      <c r="H294" s="29"/>
      <c r="I294" s="165"/>
      <c r="J294" s="29"/>
      <c r="K294" s="175"/>
      <c r="L294" s="175" t="str">
        <f t="shared" si="260"/>
        <v/>
      </c>
      <c r="M294" s="29" t="str">
        <f t="shared" ref="M294:N294" si="296">IF(OR(J294="",K294=""),"",IF(AND(G294="STANDARD",H294="NO",L294&lt;31),"YES",IF(AND(G294="STANDARD",H294="YES",L294&lt;45),"YES",IF(AND(G294="EXPEDITED",H294="NO",L294&lt;=3),"YES",IF(AND(G294="EXPEDITED",H294="YES",L294&lt;18),"YES","NO")))))</f>
        <v/>
      </c>
      <c r="N294" s="29" t="str">
        <f t="shared" si="296"/>
        <v/>
      </c>
      <c r="O294" s="29"/>
      <c r="P294" s="29"/>
      <c r="Q294" s="29"/>
    </row>
    <row r="295" spans="1:21" x14ac:dyDescent="0.3">
      <c r="A295" s="165"/>
      <c r="B295" s="29"/>
      <c r="H295" s="29"/>
      <c r="I295" s="165"/>
      <c r="J295" s="29"/>
      <c r="K295" s="175"/>
      <c r="L295" s="175" t="str">
        <f t="shared" si="260"/>
        <v/>
      </c>
      <c r="M295" s="29" t="str">
        <f t="shared" ref="M295:N295" si="297">IF(OR(J295="",K295=""),"",IF(AND(G295="STANDARD",H295="NO",L295&lt;31),"YES",IF(AND(G295="STANDARD",H295="YES",L295&lt;45),"YES",IF(AND(G295="EXPEDITED",H295="NO",L295&lt;=3),"YES",IF(AND(G295="EXPEDITED",H295="YES",L295&lt;18),"YES","NO")))))</f>
        <v/>
      </c>
      <c r="N295" s="29" t="str">
        <f t="shared" si="297"/>
        <v/>
      </c>
      <c r="O295" s="29"/>
      <c r="P295" s="29"/>
      <c r="Q295" s="29"/>
    </row>
    <row r="296" spans="1:21" x14ac:dyDescent="0.3">
      <c r="A296" s="165"/>
      <c r="B296" s="29"/>
      <c r="H296" s="29"/>
      <c r="I296" s="165"/>
      <c r="J296" s="29"/>
      <c r="K296" s="175"/>
      <c r="L296" s="175" t="str">
        <f t="shared" si="260"/>
        <v/>
      </c>
      <c r="M296" s="29" t="str">
        <f t="shared" ref="M296:N296" si="298">IF(OR(J296="",K296=""),"",IF(AND(G296="STANDARD",H296="NO",L296&lt;31),"YES",IF(AND(G296="STANDARD",H296="YES",L296&lt;45),"YES",IF(AND(G296="EXPEDITED",H296="NO",L296&lt;=3),"YES",IF(AND(G296="EXPEDITED",H296="YES",L296&lt;18),"YES","NO")))))</f>
        <v/>
      </c>
      <c r="N296" s="29" t="str">
        <f t="shared" si="298"/>
        <v/>
      </c>
      <c r="O296" s="29"/>
      <c r="P296" s="29"/>
      <c r="Q296" s="29"/>
    </row>
    <row r="297" spans="1:21" x14ac:dyDescent="0.3">
      <c r="A297" s="165"/>
      <c r="B297" s="29"/>
      <c r="H297" s="29"/>
      <c r="I297" s="165"/>
      <c r="J297" s="29"/>
      <c r="K297" s="175"/>
      <c r="L297" s="175" t="str">
        <f t="shared" si="260"/>
        <v/>
      </c>
      <c r="M297" s="29" t="str">
        <f t="shared" ref="M297:N297" si="299">IF(OR(J297="",K297=""),"",IF(AND(G297="STANDARD",H297="NO",L297&lt;31),"YES",IF(AND(G297="STANDARD",H297="YES",L297&lt;45),"YES",IF(AND(G297="EXPEDITED",H297="NO",L297&lt;=3),"YES",IF(AND(G297="EXPEDITED",H297="YES",L297&lt;18),"YES","NO")))))</f>
        <v/>
      </c>
      <c r="N297" s="29" t="str">
        <f t="shared" si="299"/>
        <v/>
      </c>
      <c r="O297" s="29"/>
      <c r="P297" s="29"/>
      <c r="Q297" s="29"/>
    </row>
    <row r="298" spans="1:21" x14ac:dyDescent="0.3">
      <c r="A298" s="165"/>
      <c r="B298" s="29"/>
      <c r="H298" s="29"/>
      <c r="I298" s="165"/>
      <c r="J298" s="29"/>
      <c r="K298" s="175"/>
      <c r="L298" s="175" t="str">
        <f t="shared" si="260"/>
        <v/>
      </c>
      <c r="M298" s="29" t="str">
        <f t="shared" ref="M298:N298" si="300">IF(OR(J298="",K298=""),"",IF(AND(G298="STANDARD",H298="NO",L298&lt;31),"YES",IF(AND(G298="STANDARD",H298="YES",L298&lt;45),"YES",IF(AND(G298="EXPEDITED",H298="NO",L298&lt;=3),"YES",IF(AND(G298="EXPEDITED",H298="YES",L298&lt;18),"YES","NO")))))</f>
        <v/>
      </c>
      <c r="N298" s="29" t="str">
        <f t="shared" si="300"/>
        <v/>
      </c>
      <c r="O298" s="29"/>
      <c r="P298" s="29"/>
      <c r="Q298" s="29"/>
    </row>
    <row r="299" spans="1:21" x14ac:dyDescent="0.3">
      <c r="A299" s="165"/>
      <c r="B299" s="29"/>
      <c r="H299" s="29"/>
      <c r="I299" s="165"/>
      <c r="J299" s="29"/>
      <c r="K299" s="175"/>
      <c r="L299" s="175" t="str">
        <f t="shared" si="260"/>
        <v/>
      </c>
      <c r="M299" s="29" t="str">
        <f t="shared" ref="M299:N299" si="301">IF(OR(J299="",K299=""),"",IF(AND(G299="STANDARD",H299="NO",L299&lt;31),"YES",IF(AND(G299="STANDARD",H299="YES",L299&lt;45),"YES",IF(AND(G299="EXPEDITED",H299="NO",L299&lt;=3),"YES",IF(AND(G299="EXPEDITED",H299="YES",L299&lt;18),"YES","NO")))))</f>
        <v/>
      </c>
      <c r="N299" s="29" t="str">
        <f t="shared" si="301"/>
        <v/>
      </c>
      <c r="O299" s="29"/>
      <c r="P299" s="29"/>
      <c r="Q299" s="29"/>
    </row>
    <row r="300" spans="1:21" x14ac:dyDescent="0.3">
      <c r="A300" s="165"/>
      <c r="B300" s="29"/>
      <c r="H300" s="29"/>
      <c r="I300" s="165"/>
      <c r="J300" s="29"/>
      <c r="K300" s="175"/>
      <c r="L300" s="175" t="str">
        <f t="shared" si="260"/>
        <v/>
      </c>
      <c r="M300" s="29" t="str">
        <f t="shared" ref="M300:N300" si="302">IF(OR(J300="",K300=""),"",IF(AND(G300="STANDARD",H300="NO",L300&lt;31),"YES",IF(AND(G300="STANDARD",H300="YES",L300&lt;45),"YES",IF(AND(G300="EXPEDITED",H300="NO",L300&lt;=3),"YES",IF(AND(G300="EXPEDITED",H300="YES",L300&lt;18),"YES","NO")))))</f>
        <v/>
      </c>
      <c r="N300" s="29" t="str">
        <f t="shared" si="302"/>
        <v/>
      </c>
      <c r="O300" s="29"/>
      <c r="P300" s="29"/>
      <c r="Q300" s="29"/>
    </row>
    <row r="301" spans="1:21" x14ac:dyDescent="0.3">
      <c r="A301" s="165"/>
      <c r="B301" s="29"/>
      <c r="H301" s="29"/>
      <c r="I301" s="165"/>
      <c r="J301" s="29"/>
      <c r="K301" s="175"/>
      <c r="L301" s="175" t="str">
        <f t="shared" si="260"/>
        <v/>
      </c>
      <c r="M301" s="29" t="str">
        <f t="shared" ref="M301:N301" si="303">IF(OR(J301="",K301=""),"",IF(AND(G301="STANDARD",H301="NO",L301&lt;31),"YES",IF(AND(G301="STANDARD",H301="YES",L301&lt;45),"YES",IF(AND(G301="EXPEDITED",H301="NO",L301&lt;=3),"YES",IF(AND(G301="EXPEDITED",H301="YES",L301&lt;18),"YES","NO")))))</f>
        <v/>
      </c>
      <c r="N301" s="29" t="str">
        <f t="shared" si="303"/>
        <v/>
      </c>
      <c r="O301" s="29"/>
      <c r="P301" s="29"/>
      <c r="Q301" s="29"/>
    </row>
    <row r="302" spans="1:21" x14ac:dyDescent="0.3">
      <c r="A302" s="165"/>
      <c r="B302" s="29"/>
      <c r="H302" s="29"/>
      <c r="I302" s="165"/>
      <c r="J302" s="29"/>
      <c r="K302" s="175"/>
      <c r="L302" s="175" t="str">
        <f t="shared" si="260"/>
        <v/>
      </c>
      <c r="M302" s="29" t="str">
        <f t="shared" ref="M302:N302" si="304">IF(OR(J302="",K302=""),"",IF(AND(G302="STANDARD",H302="NO",L302&lt;31),"YES",IF(AND(G302="STANDARD",H302="YES",L302&lt;45),"YES",IF(AND(G302="EXPEDITED",H302="NO",L302&lt;=3),"YES",IF(AND(G302="EXPEDITED",H302="YES",L302&lt;18),"YES","NO")))))</f>
        <v/>
      </c>
      <c r="N302" s="29" t="str">
        <f t="shared" si="304"/>
        <v/>
      </c>
      <c r="O302" s="29"/>
      <c r="P302" s="29"/>
      <c r="Q302" s="29"/>
    </row>
    <row r="303" spans="1:21" x14ac:dyDescent="0.3">
      <c r="A303" s="165"/>
      <c r="B303" s="29"/>
      <c r="H303" s="29"/>
      <c r="I303" s="165"/>
      <c r="J303" s="29"/>
      <c r="K303" s="175"/>
      <c r="L303" s="175" t="str">
        <f t="shared" si="260"/>
        <v/>
      </c>
      <c r="M303" s="29" t="str">
        <f t="shared" ref="M303:N303" si="305">IF(OR(J303="",K303=""),"",IF(AND(G303="STANDARD",H303="NO",L303&lt;31),"YES",IF(AND(G303="STANDARD",H303="YES",L303&lt;45),"YES",IF(AND(G303="EXPEDITED",H303="NO",L303&lt;=3),"YES",IF(AND(G303="EXPEDITED",H303="YES",L303&lt;18),"YES","NO")))))</f>
        <v/>
      </c>
      <c r="N303" s="29" t="str">
        <f t="shared" si="305"/>
        <v/>
      </c>
      <c r="O303" s="29"/>
      <c r="P303" s="29"/>
      <c r="Q303" s="29"/>
    </row>
    <row r="304" spans="1:21" x14ac:dyDescent="0.3">
      <c r="A304" s="165"/>
      <c r="B304" s="29"/>
      <c r="H304" s="29"/>
      <c r="I304" s="165"/>
      <c r="J304" s="29"/>
      <c r="K304" s="175"/>
      <c r="L304" s="175" t="str">
        <f t="shared" si="260"/>
        <v/>
      </c>
      <c r="M304" s="29" t="str">
        <f t="shared" ref="M304:N304" si="306">IF(OR(J304="",K304=""),"",IF(AND(G304="STANDARD",H304="NO",L304&lt;31),"YES",IF(AND(G304="STANDARD",H304="YES",L304&lt;45),"YES",IF(AND(G304="EXPEDITED",H304="NO",L304&lt;=3),"YES",IF(AND(G304="EXPEDITED",H304="YES",L304&lt;18),"YES","NO")))))</f>
        <v/>
      </c>
      <c r="N304" s="29" t="str">
        <f t="shared" si="306"/>
        <v/>
      </c>
      <c r="O304" s="29"/>
      <c r="P304" s="29"/>
      <c r="Q304" s="29"/>
    </row>
    <row r="305" spans="1:17" x14ac:dyDescent="0.3">
      <c r="A305" s="165"/>
      <c r="B305" s="29"/>
      <c r="H305" s="29"/>
      <c r="I305" s="165"/>
      <c r="J305" s="29"/>
      <c r="K305" s="175"/>
      <c r="L305" s="175" t="str">
        <f t="shared" si="260"/>
        <v/>
      </c>
      <c r="M305" s="29" t="str">
        <f t="shared" ref="M305:N305" si="307">IF(OR(J305="",K305=""),"",IF(AND(G305="STANDARD",H305="NO",L305&lt;31),"YES",IF(AND(G305="STANDARD",H305="YES",L305&lt;45),"YES",IF(AND(G305="EXPEDITED",H305="NO",L305&lt;=3),"YES",IF(AND(G305="EXPEDITED",H305="YES",L305&lt;18),"YES","NO")))))</f>
        <v/>
      </c>
      <c r="N305" s="29" t="str">
        <f t="shared" si="307"/>
        <v/>
      </c>
      <c r="O305" s="29"/>
      <c r="P305" s="29"/>
      <c r="Q305" s="29"/>
    </row>
    <row r="306" spans="1:17" x14ac:dyDescent="0.3">
      <c r="A306" s="165"/>
      <c r="B306" s="29"/>
      <c r="H306" s="29"/>
      <c r="I306" s="165"/>
      <c r="J306" s="29"/>
      <c r="K306" s="175"/>
      <c r="L306" s="175" t="str">
        <f t="shared" si="260"/>
        <v/>
      </c>
      <c r="M306" s="29" t="str">
        <f t="shared" ref="M306:N306" si="308">IF(OR(J306="",K306=""),"",IF(AND(G306="STANDARD",H306="NO",L306&lt;31),"YES",IF(AND(G306="STANDARD",H306="YES",L306&lt;45),"YES",IF(AND(G306="EXPEDITED",H306="NO",L306&lt;=3),"YES",IF(AND(G306="EXPEDITED",H306="YES",L306&lt;18),"YES","NO")))))</f>
        <v/>
      </c>
      <c r="N306" s="29" t="str">
        <f t="shared" si="308"/>
        <v/>
      </c>
      <c r="O306" s="29"/>
      <c r="P306" s="29"/>
      <c r="Q306" s="29"/>
    </row>
    <row r="307" spans="1:17" x14ac:dyDescent="0.3">
      <c r="A307" s="165"/>
      <c r="B307" s="29"/>
      <c r="H307" s="29"/>
      <c r="I307" s="165"/>
      <c r="J307" s="29"/>
      <c r="K307" s="175"/>
      <c r="L307" s="175" t="str">
        <f t="shared" si="260"/>
        <v/>
      </c>
      <c r="M307" s="29" t="str">
        <f t="shared" ref="M307:N307" si="309">IF(OR(J307="",K307=""),"",IF(AND(G307="STANDARD",H307="NO",L307&lt;31),"YES",IF(AND(G307="STANDARD",H307="YES",L307&lt;45),"YES",IF(AND(G307="EXPEDITED",H307="NO",L307&lt;=3),"YES",IF(AND(G307="EXPEDITED",H307="YES",L307&lt;18),"YES","NO")))))</f>
        <v/>
      </c>
      <c r="N307" s="29" t="str">
        <f t="shared" si="309"/>
        <v/>
      </c>
      <c r="O307" s="29"/>
      <c r="P307" s="29"/>
      <c r="Q307" s="29"/>
    </row>
    <row r="308" spans="1:17" x14ac:dyDescent="0.3">
      <c r="A308" s="165"/>
      <c r="B308" s="29"/>
      <c r="H308" s="29"/>
      <c r="I308" s="165"/>
      <c r="J308" s="29"/>
      <c r="K308" s="175"/>
      <c r="L308" s="175" t="str">
        <f t="shared" si="260"/>
        <v/>
      </c>
      <c r="M308" s="29" t="str">
        <f t="shared" ref="M308:N308" si="310">IF(OR(J308="",K308=""),"",IF(AND(G308="STANDARD",H308="NO",L308&lt;31),"YES",IF(AND(G308="STANDARD",H308="YES",L308&lt;45),"YES",IF(AND(G308="EXPEDITED",H308="NO",L308&lt;=3),"YES",IF(AND(G308="EXPEDITED",H308="YES",L308&lt;18),"YES","NO")))))</f>
        <v/>
      </c>
      <c r="N308" s="29" t="str">
        <f t="shared" si="310"/>
        <v/>
      </c>
      <c r="O308" s="29"/>
      <c r="P308" s="29"/>
      <c r="Q308" s="29"/>
    </row>
    <row r="309" spans="1:17" x14ac:dyDescent="0.3">
      <c r="A309" s="165"/>
      <c r="B309" s="29"/>
      <c r="H309" s="29"/>
      <c r="I309" s="165"/>
      <c r="J309" s="29"/>
      <c r="K309" s="175"/>
      <c r="L309" s="175" t="str">
        <f t="shared" si="260"/>
        <v/>
      </c>
      <c r="M309" s="29" t="str">
        <f t="shared" ref="M309:N309" si="311">IF(OR(J309="",K309=""),"",IF(AND(G309="STANDARD",H309="NO",L309&lt;31),"YES",IF(AND(G309="STANDARD",H309="YES",L309&lt;45),"YES",IF(AND(G309="EXPEDITED",H309="NO",L309&lt;=3),"YES",IF(AND(G309="EXPEDITED",H309="YES",L309&lt;18),"YES","NO")))))</f>
        <v/>
      </c>
      <c r="N309" s="29" t="str">
        <f t="shared" si="311"/>
        <v/>
      </c>
      <c r="O309" s="29"/>
      <c r="P309" s="29"/>
      <c r="Q309" s="29"/>
    </row>
    <row r="310" spans="1:17" x14ac:dyDescent="0.3">
      <c r="A310" s="165"/>
      <c r="B310" s="29"/>
      <c r="H310" s="29"/>
      <c r="I310" s="165"/>
      <c r="J310" s="29"/>
      <c r="K310" s="175"/>
      <c r="L310" s="175" t="str">
        <f t="shared" si="260"/>
        <v/>
      </c>
      <c r="M310" s="29" t="str">
        <f t="shared" ref="M310:N310" si="312">IF(OR(J310="",K310=""),"",IF(AND(G310="STANDARD",H310="NO",L310&lt;31),"YES",IF(AND(G310="STANDARD",H310="YES",L310&lt;45),"YES",IF(AND(G310="EXPEDITED",H310="NO",L310&lt;=3),"YES",IF(AND(G310="EXPEDITED",H310="YES",L310&lt;18),"YES","NO")))))</f>
        <v/>
      </c>
      <c r="N310" s="29" t="str">
        <f t="shared" si="312"/>
        <v/>
      </c>
      <c r="O310" s="29"/>
      <c r="P310" s="29"/>
      <c r="Q310" s="29"/>
    </row>
    <row r="311" spans="1:17" x14ac:dyDescent="0.3">
      <c r="A311" s="165"/>
      <c r="B311" s="29"/>
      <c r="H311" s="29"/>
      <c r="I311" s="165"/>
      <c r="J311" s="29"/>
      <c r="K311" s="175"/>
      <c r="L311" s="175" t="str">
        <f t="shared" si="260"/>
        <v/>
      </c>
      <c r="M311" s="29" t="str">
        <f t="shared" ref="M311:N311" si="313">IF(OR(J311="",K311=""),"",IF(AND(G311="STANDARD",H311="NO",L311&lt;31),"YES",IF(AND(G311="STANDARD",H311="YES",L311&lt;45),"YES",IF(AND(G311="EXPEDITED",H311="NO",L311&lt;=3),"YES",IF(AND(G311="EXPEDITED",H311="YES",L311&lt;18),"YES","NO")))))</f>
        <v/>
      </c>
      <c r="N311" s="29" t="str">
        <f t="shared" si="313"/>
        <v/>
      </c>
      <c r="O311" s="29"/>
      <c r="P311" s="29"/>
      <c r="Q311" s="29"/>
    </row>
    <row r="312" spans="1:17" x14ac:dyDescent="0.3">
      <c r="A312" s="165"/>
      <c r="B312" s="29"/>
      <c r="H312" s="29"/>
      <c r="I312" s="165"/>
      <c r="J312" s="29"/>
      <c r="K312" s="175"/>
      <c r="L312" s="175" t="str">
        <f t="shared" si="260"/>
        <v/>
      </c>
      <c r="M312" s="29" t="str">
        <f t="shared" ref="M312:N312" si="314">IF(OR(J312="",K312=""),"",IF(AND(G312="STANDARD",H312="NO",L312&lt;31),"YES",IF(AND(G312="STANDARD",H312="YES",L312&lt;45),"YES",IF(AND(G312="EXPEDITED",H312="NO",L312&lt;=3),"YES",IF(AND(G312="EXPEDITED",H312="YES",L312&lt;18),"YES","NO")))))</f>
        <v/>
      </c>
      <c r="N312" s="29" t="str">
        <f t="shared" si="314"/>
        <v/>
      </c>
      <c r="O312" s="29"/>
      <c r="P312" s="29"/>
      <c r="Q312" s="29"/>
    </row>
    <row r="313" spans="1:17" x14ac:dyDescent="0.3">
      <c r="A313" s="165"/>
      <c r="B313" s="29"/>
      <c r="H313" s="29"/>
      <c r="I313" s="165"/>
      <c r="J313" s="29"/>
      <c r="K313" s="175"/>
      <c r="L313" s="175" t="str">
        <f t="shared" si="260"/>
        <v/>
      </c>
      <c r="M313" s="29" t="str">
        <f t="shared" ref="M313:N313" si="315">IF(OR(J313="",K313=""),"",IF(AND(G313="STANDARD",H313="NO",L313&lt;31),"YES",IF(AND(G313="STANDARD",H313="YES",L313&lt;45),"YES",IF(AND(G313="EXPEDITED",H313="NO",L313&lt;=3),"YES",IF(AND(G313="EXPEDITED",H313="YES",L313&lt;18),"YES","NO")))))</f>
        <v/>
      </c>
      <c r="N313" s="29" t="str">
        <f t="shared" si="315"/>
        <v/>
      </c>
      <c r="O313" s="29"/>
      <c r="P313" s="29"/>
      <c r="Q313" s="29"/>
    </row>
    <row r="314" spans="1:17" x14ac:dyDescent="0.3">
      <c r="A314" s="165"/>
      <c r="B314" s="29"/>
      <c r="H314" s="29"/>
      <c r="I314" s="165"/>
      <c r="J314" s="29"/>
      <c r="K314" s="175"/>
      <c r="L314" s="175" t="str">
        <f t="shared" si="260"/>
        <v/>
      </c>
      <c r="M314" s="29" t="str">
        <f t="shared" ref="M314:N314" si="316">IF(OR(J314="",K314=""),"",IF(AND(G314="STANDARD",H314="NO",L314&lt;31),"YES",IF(AND(G314="STANDARD",H314="YES",L314&lt;45),"YES",IF(AND(G314="EXPEDITED",H314="NO",L314&lt;=3),"YES",IF(AND(G314="EXPEDITED",H314="YES",L314&lt;18),"YES","NO")))))</f>
        <v/>
      </c>
      <c r="N314" s="29" t="str">
        <f t="shared" si="316"/>
        <v/>
      </c>
      <c r="O314" s="29"/>
      <c r="P314" s="29"/>
      <c r="Q314" s="29"/>
    </row>
    <row r="315" spans="1:17" x14ac:dyDescent="0.3">
      <c r="A315" s="165"/>
      <c r="B315" s="29"/>
      <c r="H315" s="29"/>
      <c r="I315" s="165"/>
      <c r="J315" s="29"/>
      <c r="K315" s="175"/>
      <c r="L315" s="175" t="str">
        <f t="shared" si="260"/>
        <v/>
      </c>
      <c r="M315" s="29" t="str">
        <f t="shared" ref="M315:N315" si="317">IF(OR(J315="",K315=""),"",IF(AND(G315="STANDARD",H315="NO",L315&lt;31),"YES",IF(AND(G315="STANDARD",H315="YES",L315&lt;45),"YES",IF(AND(G315="EXPEDITED",H315="NO",L315&lt;=3),"YES",IF(AND(G315="EXPEDITED",H315="YES",L315&lt;18),"YES","NO")))))</f>
        <v/>
      </c>
      <c r="N315" s="29" t="str">
        <f t="shared" si="317"/>
        <v/>
      </c>
      <c r="O315" s="29"/>
      <c r="P315" s="29"/>
      <c r="Q315" s="29"/>
    </row>
    <row r="316" spans="1:17" x14ac:dyDescent="0.3">
      <c r="A316" s="165"/>
      <c r="B316" s="29"/>
      <c r="H316" s="29"/>
      <c r="I316" s="165"/>
      <c r="J316" s="29"/>
      <c r="K316" s="175"/>
      <c r="L316" s="175" t="str">
        <f t="shared" si="260"/>
        <v/>
      </c>
      <c r="M316" s="29" t="str">
        <f t="shared" ref="M316:N316" si="318">IF(OR(J316="",K316=""),"",IF(AND(G316="STANDARD",H316="NO",L316&lt;31),"YES",IF(AND(G316="STANDARD",H316="YES",L316&lt;45),"YES",IF(AND(G316="EXPEDITED",H316="NO",L316&lt;=3),"YES",IF(AND(G316="EXPEDITED",H316="YES",L316&lt;18),"YES","NO")))))</f>
        <v/>
      </c>
      <c r="N316" s="29" t="str">
        <f t="shared" si="318"/>
        <v/>
      </c>
      <c r="O316" s="29"/>
      <c r="P316" s="29"/>
      <c r="Q316" s="29"/>
    </row>
    <row r="317" spans="1:17" x14ac:dyDescent="0.3">
      <c r="A317" s="165"/>
      <c r="B317" s="29"/>
      <c r="H317" s="29"/>
      <c r="I317" s="165"/>
      <c r="J317" s="29"/>
      <c r="K317" s="175"/>
      <c r="L317" s="175" t="str">
        <f t="shared" si="260"/>
        <v/>
      </c>
      <c r="M317" s="29" t="str">
        <f t="shared" ref="M317:N317" si="319">IF(OR(J317="",K317=""),"",IF(AND(G317="STANDARD",H317="NO",L317&lt;31),"YES",IF(AND(G317="STANDARD",H317="YES",L317&lt;45),"YES",IF(AND(G317="EXPEDITED",H317="NO",L317&lt;=3),"YES",IF(AND(G317="EXPEDITED",H317="YES",L317&lt;18),"YES","NO")))))</f>
        <v/>
      </c>
      <c r="N317" s="29" t="str">
        <f t="shared" si="319"/>
        <v/>
      </c>
      <c r="O317" s="29"/>
      <c r="P317" s="29"/>
      <c r="Q317" s="29"/>
    </row>
    <row r="318" spans="1:17" x14ac:dyDescent="0.3">
      <c r="A318" s="165"/>
      <c r="B318" s="29"/>
      <c r="H318" s="29"/>
      <c r="I318" s="165"/>
      <c r="J318" s="29"/>
      <c r="K318" s="175"/>
      <c r="L318" s="175" t="str">
        <f t="shared" si="260"/>
        <v/>
      </c>
      <c r="M318" s="29" t="str">
        <f t="shared" ref="M318:N318" si="320">IF(OR(J318="",K318=""),"",IF(AND(G318="STANDARD",H318="NO",L318&lt;31),"YES",IF(AND(G318="STANDARD",H318="YES",L318&lt;45),"YES",IF(AND(G318="EXPEDITED",H318="NO",L318&lt;=3),"YES",IF(AND(G318="EXPEDITED",H318="YES",L318&lt;18),"YES","NO")))))</f>
        <v/>
      </c>
      <c r="N318" s="29" t="str">
        <f t="shared" si="320"/>
        <v/>
      </c>
      <c r="O318" s="29"/>
      <c r="P318" s="29"/>
      <c r="Q318" s="29"/>
    </row>
    <row r="319" spans="1:17" x14ac:dyDescent="0.3">
      <c r="A319" s="165"/>
      <c r="B319" s="29"/>
      <c r="H319" s="29"/>
      <c r="I319" s="165"/>
      <c r="J319" s="29"/>
      <c r="K319" s="175"/>
      <c r="L319" s="175" t="str">
        <f t="shared" si="260"/>
        <v/>
      </c>
      <c r="M319" s="29" t="str">
        <f t="shared" ref="M319:N319" si="321">IF(OR(J319="",K319=""),"",IF(AND(G319="STANDARD",H319="NO",L319&lt;31),"YES",IF(AND(G319="STANDARD",H319="YES",L319&lt;45),"YES",IF(AND(G319="EXPEDITED",H319="NO",L319&lt;=3),"YES",IF(AND(G319="EXPEDITED",H319="YES",L319&lt;18),"YES","NO")))))</f>
        <v/>
      </c>
      <c r="N319" s="29" t="str">
        <f t="shared" si="321"/>
        <v/>
      </c>
      <c r="O319" s="29"/>
      <c r="P319" s="29"/>
      <c r="Q319" s="29"/>
    </row>
    <row r="320" spans="1:17" x14ac:dyDescent="0.3">
      <c r="A320" s="165"/>
      <c r="B320" s="29"/>
      <c r="H320" s="29"/>
      <c r="I320" s="165"/>
      <c r="J320" s="29"/>
      <c r="K320" s="175"/>
      <c r="L320" s="175" t="str">
        <f t="shared" si="260"/>
        <v/>
      </c>
      <c r="M320" s="29" t="str">
        <f t="shared" ref="M320:N320" si="322">IF(OR(J320="",K320=""),"",IF(AND(G320="STANDARD",H320="NO",L320&lt;31),"YES",IF(AND(G320="STANDARD",H320="YES",L320&lt;45),"YES",IF(AND(G320="EXPEDITED",H320="NO",L320&lt;=3),"YES",IF(AND(G320="EXPEDITED",H320="YES",L320&lt;18),"YES","NO")))))</f>
        <v/>
      </c>
      <c r="N320" s="29" t="str">
        <f t="shared" si="322"/>
        <v/>
      </c>
      <c r="O320" s="29"/>
      <c r="P320" s="29"/>
      <c r="Q320" s="29"/>
    </row>
    <row r="321" spans="1:17" x14ac:dyDescent="0.3">
      <c r="A321" s="165"/>
      <c r="B321" s="29"/>
      <c r="H321" s="29"/>
      <c r="I321" s="165"/>
      <c r="J321" s="29"/>
      <c r="K321" s="175"/>
      <c r="L321" s="175" t="str">
        <f t="shared" si="260"/>
        <v/>
      </c>
      <c r="M321" s="29" t="str">
        <f t="shared" ref="M321:N321" si="323">IF(OR(J321="",K321=""),"",IF(AND(G321="STANDARD",H321="NO",L321&lt;31),"YES",IF(AND(G321="STANDARD",H321="YES",L321&lt;45),"YES",IF(AND(G321="EXPEDITED",H321="NO",L321&lt;=3),"YES",IF(AND(G321="EXPEDITED",H321="YES",L321&lt;18),"YES","NO")))))</f>
        <v/>
      </c>
      <c r="N321" s="29" t="str">
        <f t="shared" si="323"/>
        <v/>
      </c>
      <c r="O321" s="29"/>
      <c r="P321" s="29"/>
      <c r="Q321" s="29"/>
    </row>
    <row r="322" spans="1:17" x14ac:dyDescent="0.3">
      <c r="A322" s="165"/>
      <c r="B322" s="29"/>
      <c r="H322" s="29"/>
      <c r="I322" s="165"/>
      <c r="J322" s="29"/>
      <c r="K322" s="175"/>
      <c r="L322" s="175" t="str">
        <f t="shared" si="260"/>
        <v/>
      </c>
      <c r="M322" s="29" t="str">
        <f t="shared" ref="M322:N322" si="324">IF(OR(J322="",K322=""),"",IF(AND(G322="STANDARD",H322="NO",L322&lt;31),"YES",IF(AND(G322="STANDARD",H322="YES",L322&lt;45),"YES",IF(AND(G322="EXPEDITED",H322="NO",L322&lt;=3),"YES",IF(AND(G322="EXPEDITED",H322="YES",L322&lt;18),"YES","NO")))))</f>
        <v/>
      </c>
      <c r="N322" s="29" t="str">
        <f t="shared" si="324"/>
        <v/>
      </c>
      <c r="O322" s="29"/>
      <c r="P322" s="29"/>
      <c r="Q322" s="29"/>
    </row>
    <row r="323" spans="1:17" x14ac:dyDescent="0.3">
      <c r="A323" s="165"/>
      <c r="B323" s="29"/>
      <c r="H323" s="29"/>
      <c r="I323" s="165"/>
      <c r="J323" s="29"/>
      <c r="K323" s="175"/>
      <c r="L323" s="175" t="str">
        <f t="shared" ref="L323:L386" si="325">IF(OR(J323="",K323=""),"",K323-J323)</f>
        <v/>
      </c>
      <c r="M323" s="29" t="str">
        <f t="shared" ref="M323:N323" si="326">IF(OR(J323="",K323=""),"",IF(AND(G323="STANDARD",H323="NO",L323&lt;31),"YES",IF(AND(G323="STANDARD",H323="YES",L323&lt;45),"YES",IF(AND(G323="EXPEDITED",H323="NO",L323&lt;=3),"YES",IF(AND(G323="EXPEDITED",H323="YES",L323&lt;18),"YES","NO")))))</f>
        <v/>
      </c>
      <c r="N323" s="29" t="str">
        <f t="shared" si="326"/>
        <v/>
      </c>
      <c r="O323" s="29"/>
      <c r="P323" s="29"/>
      <c r="Q323" s="29"/>
    </row>
    <row r="324" spans="1:17" x14ac:dyDescent="0.3">
      <c r="A324" s="165"/>
      <c r="B324" s="29"/>
      <c r="H324" s="29"/>
      <c r="I324" s="165"/>
      <c r="J324" s="29"/>
      <c r="K324" s="175"/>
      <c r="L324" s="175" t="str">
        <f t="shared" si="325"/>
        <v/>
      </c>
      <c r="M324" s="29" t="str">
        <f t="shared" ref="M324:N324" si="327">IF(OR(J324="",K324=""),"",IF(AND(G324="STANDARD",H324="NO",L324&lt;31),"YES",IF(AND(G324="STANDARD",H324="YES",L324&lt;45),"YES",IF(AND(G324="EXPEDITED",H324="NO",L324&lt;=3),"YES",IF(AND(G324="EXPEDITED",H324="YES",L324&lt;18),"YES","NO")))))</f>
        <v/>
      </c>
      <c r="N324" s="29" t="str">
        <f t="shared" si="327"/>
        <v/>
      </c>
      <c r="O324" s="29"/>
      <c r="P324" s="29"/>
      <c r="Q324" s="29"/>
    </row>
    <row r="325" spans="1:17" x14ac:dyDescent="0.3">
      <c r="A325" s="165"/>
      <c r="B325" s="29"/>
      <c r="H325" s="29"/>
      <c r="I325" s="165"/>
      <c r="J325" s="29"/>
      <c r="K325" s="175"/>
      <c r="L325" s="175" t="str">
        <f t="shared" si="325"/>
        <v/>
      </c>
      <c r="M325" s="29" t="str">
        <f t="shared" ref="M325:N325" si="328">IF(OR(J325="",K325=""),"",IF(AND(G325="STANDARD",H325="NO",L325&lt;31),"YES",IF(AND(G325="STANDARD",H325="YES",L325&lt;45),"YES",IF(AND(G325="EXPEDITED",H325="NO",L325&lt;=3),"YES",IF(AND(G325="EXPEDITED",H325="YES",L325&lt;18),"YES","NO")))))</f>
        <v/>
      </c>
      <c r="N325" s="29" t="str">
        <f t="shared" si="328"/>
        <v/>
      </c>
      <c r="O325" s="29"/>
      <c r="P325" s="29"/>
      <c r="Q325" s="29"/>
    </row>
    <row r="326" spans="1:17" x14ac:dyDescent="0.3">
      <c r="A326" s="165"/>
      <c r="B326" s="29"/>
      <c r="H326" s="29"/>
      <c r="I326" s="165"/>
      <c r="J326" s="29"/>
      <c r="K326" s="175"/>
      <c r="L326" s="175" t="str">
        <f t="shared" si="325"/>
        <v/>
      </c>
      <c r="M326" s="29" t="str">
        <f t="shared" ref="M326:N326" si="329">IF(OR(J326="",K326=""),"",IF(AND(G326="STANDARD",H326="NO",L326&lt;31),"YES",IF(AND(G326="STANDARD",H326="YES",L326&lt;45),"YES",IF(AND(G326="EXPEDITED",H326="NO",L326&lt;=3),"YES",IF(AND(G326="EXPEDITED",H326="YES",L326&lt;18),"YES","NO")))))</f>
        <v/>
      </c>
      <c r="N326" s="29" t="str">
        <f t="shared" si="329"/>
        <v/>
      </c>
      <c r="O326" s="29"/>
      <c r="P326" s="29"/>
      <c r="Q326" s="29"/>
    </row>
    <row r="327" spans="1:17" x14ac:dyDescent="0.3">
      <c r="A327" s="165"/>
      <c r="B327" s="29"/>
      <c r="H327" s="29"/>
      <c r="I327" s="165"/>
      <c r="J327" s="29"/>
      <c r="K327" s="175"/>
      <c r="L327" s="175" t="str">
        <f t="shared" si="325"/>
        <v/>
      </c>
      <c r="M327" s="29" t="str">
        <f t="shared" ref="M327:N327" si="330">IF(OR(J327="",K327=""),"",IF(AND(G327="STANDARD",H327="NO",L327&lt;31),"YES",IF(AND(G327="STANDARD",H327="YES",L327&lt;45),"YES",IF(AND(G327="EXPEDITED",H327="NO",L327&lt;=3),"YES",IF(AND(G327="EXPEDITED",H327="YES",L327&lt;18),"YES","NO")))))</f>
        <v/>
      </c>
      <c r="N327" s="29" t="str">
        <f t="shared" si="330"/>
        <v/>
      </c>
      <c r="O327" s="29"/>
      <c r="P327" s="29"/>
      <c r="Q327" s="29"/>
    </row>
    <row r="328" spans="1:17" x14ac:dyDescent="0.3">
      <c r="A328" s="165"/>
      <c r="B328" s="29"/>
      <c r="H328" s="29"/>
      <c r="I328" s="165"/>
      <c r="J328" s="29"/>
      <c r="K328" s="175"/>
      <c r="L328" s="175" t="str">
        <f t="shared" si="325"/>
        <v/>
      </c>
      <c r="M328" s="29" t="str">
        <f t="shared" ref="M328:N328" si="331">IF(OR(J328="",K328=""),"",IF(AND(G328="STANDARD",H328="NO",L328&lt;31),"YES",IF(AND(G328="STANDARD",H328="YES",L328&lt;45),"YES",IF(AND(G328="EXPEDITED",H328="NO",L328&lt;=3),"YES",IF(AND(G328="EXPEDITED",H328="YES",L328&lt;18),"YES","NO")))))</f>
        <v/>
      </c>
      <c r="N328" s="29" t="str">
        <f t="shared" si="331"/>
        <v/>
      </c>
      <c r="O328" s="29"/>
      <c r="P328" s="29"/>
      <c r="Q328" s="29"/>
    </row>
    <row r="329" spans="1:17" x14ac:dyDescent="0.3">
      <c r="A329" s="165"/>
      <c r="B329" s="29"/>
      <c r="H329" s="29"/>
      <c r="I329" s="165"/>
      <c r="J329" s="29"/>
      <c r="K329" s="175"/>
      <c r="L329" s="175" t="str">
        <f t="shared" si="325"/>
        <v/>
      </c>
      <c r="M329" s="29" t="str">
        <f t="shared" ref="M329:N329" si="332">IF(OR(J329="",K329=""),"",IF(AND(G329="STANDARD",H329="NO",L329&lt;31),"YES",IF(AND(G329="STANDARD",H329="YES",L329&lt;45),"YES",IF(AND(G329="EXPEDITED",H329="NO",L329&lt;=3),"YES",IF(AND(G329="EXPEDITED",H329="YES",L329&lt;18),"YES","NO")))))</f>
        <v/>
      </c>
      <c r="N329" s="29" t="str">
        <f t="shared" si="332"/>
        <v/>
      </c>
      <c r="O329" s="29"/>
      <c r="P329" s="29"/>
      <c r="Q329" s="29"/>
    </row>
    <row r="330" spans="1:17" x14ac:dyDescent="0.3">
      <c r="A330" s="165"/>
      <c r="B330" s="29"/>
      <c r="H330" s="29"/>
      <c r="I330" s="165"/>
      <c r="J330" s="29"/>
      <c r="K330" s="175"/>
      <c r="L330" s="175" t="str">
        <f t="shared" si="325"/>
        <v/>
      </c>
      <c r="M330" s="29" t="str">
        <f t="shared" ref="M330:N330" si="333">IF(OR(J330="",K330=""),"",IF(AND(G330="STANDARD",H330="NO",L330&lt;31),"YES",IF(AND(G330="STANDARD",H330="YES",L330&lt;45),"YES",IF(AND(G330="EXPEDITED",H330="NO",L330&lt;=3),"YES",IF(AND(G330="EXPEDITED",H330="YES",L330&lt;18),"YES","NO")))))</f>
        <v/>
      </c>
      <c r="N330" s="29" t="str">
        <f t="shared" si="333"/>
        <v/>
      </c>
      <c r="O330" s="29"/>
      <c r="P330" s="29"/>
      <c r="Q330" s="29"/>
    </row>
    <row r="331" spans="1:17" x14ac:dyDescent="0.3">
      <c r="A331" s="165"/>
      <c r="B331" s="29"/>
      <c r="H331" s="29"/>
      <c r="I331" s="165"/>
      <c r="J331" s="29"/>
      <c r="K331" s="175"/>
      <c r="L331" s="175" t="str">
        <f t="shared" si="325"/>
        <v/>
      </c>
      <c r="M331" s="29" t="str">
        <f t="shared" ref="M331:N331" si="334">IF(OR(J331="",K331=""),"",IF(AND(G331="STANDARD",H331="NO",L331&lt;31),"YES",IF(AND(G331="STANDARD",H331="YES",L331&lt;45),"YES",IF(AND(G331="EXPEDITED",H331="NO",L331&lt;=3),"YES",IF(AND(G331="EXPEDITED",H331="YES",L331&lt;18),"YES","NO")))))</f>
        <v/>
      </c>
      <c r="N331" s="29" t="str">
        <f t="shared" si="334"/>
        <v/>
      </c>
      <c r="O331" s="29"/>
      <c r="P331" s="29"/>
      <c r="Q331" s="29"/>
    </row>
    <row r="332" spans="1:17" x14ac:dyDescent="0.3">
      <c r="A332" s="165"/>
      <c r="B332" s="29"/>
      <c r="H332" s="29"/>
      <c r="I332" s="165"/>
      <c r="J332" s="29"/>
      <c r="K332" s="175"/>
      <c r="L332" s="175" t="str">
        <f t="shared" si="325"/>
        <v/>
      </c>
      <c r="M332" s="29" t="str">
        <f t="shared" ref="M332:N332" si="335">IF(OR(J332="",K332=""),"",IF(AND(G332="STANDARD",H332="NO",L332&lt;31),"YES",IF(AND(G332="STANDARD",H332="YES",L332&lt;45),"YES",IF(AND(G332="EXPEDITED",H332="NO",L332&lt;=3),"YES",IF(AND(G332="EXPEDITED",H332="YES",L332&lt;18),"YES","NO")))))</f>
        <v/>
      </c>
      <c r="N332" s="29" t="str">
        <f t="shared" si="335"/>
        <v/>
      </c>
      <c r="O332" s="29"/>
      <c r="P332" s="29"/>
      <c r="Q332" s="29"/>
    </row>
    <row r="333" spans="1:17" x14ac:dyDescent="0.3">
      <c r="A333" s="165"/>
      <c r="B333" s="29"/>
      <c r="H333" s="29"/>
      <c r="I333" s="165"/>
      <c r="J333" s="29"/>
      <c r="K333" s="175"/>
      <c r="L333" s="175" t="str">
        <f t="shared" si="325"/>
        <v/>
      </c>
      <c r="M333" s="29" t="str">
        <f t="shared" ref="M333:N333" si="336">IF(OR(J333="",K333=""),"",IF(AND(G333="STANDARD",H333="NO",L333&lt;31),"YES",IF(AND(G333="STANDARD",H333="YES",L333&lt;45),"YES",IF(AND(G333="EXPEDITED",H333="NO",L333&lt;=3),"YES",IF(AND(G333="EXPEDITED",H333="YES",L333&lt;18),"YES","NO")))))</f>
        <v/>
      </c>
      <c r="N333" s="29" t="str">
        <f t="shared" si="336"/>
        <v/>
      </c>
      <c r="O333" s="29"/>
      <c r="P333" s="29"/>
      <c r="Q333" s="29"/>
    </row>
    <row r="334" spans="1:17" x14ac:dyDescent="0.3">
      <c r="A334" s="165"/>
      <c r="B334" s="29"/>
      <c r="H334" s="29"/>
      <c r="I334" s="165"/>
      <c r="J334" s="29"/>
      <c r="K334" s="175"/>
      <c r="L334" s="175" t="str">
        <f t="shared" si="325"/>
        <v/>
      </c>
      <c r="M334" s="29" t="str">
        <f t="shared" ref="M334:N334" si="337">IF(OR(J334="",K334=""),"",IF(AND(G334="STANDARD",H334="NO",L334&lt;31),"YES",IF(AND(G334="STANDARD",H334="YES",L334&lt;45),"YES",IF(AND(G334="EXPEDITED",H334="NO",L334&lt;=3),"YES",IF(AND(G334="EXPEDITED",H334="YES",L334&lt;18),"YES","NO")))))</f>
        <v/>
      </c>
      <c r="N334" s="29" t="str">
        <f t="shared" si="337"/>
        <v/>
      </c>
      <c r="O334" s="29"/>
      <c r="P334" s="29"/>
      <c r="Q334" s="29"/>
    </row>
    <row r="335" spans="1:17" x14ac:dyDescent="0.3">
      <c r="A335" s="165"/>
      <c r="B335" s="29"/>
      <c r="H335" s="29"/>
      <c r="I335" s="165"/>
      <c r="J335" s="29"/>
      <c r="K335" s="175"/>
      <c r="L335" s="175" t="str">
        <f t="shared" si="325"/>
        <v/>
      </c>
      <c r="M335" s="29" t="str">
        <f t="shared" ref="M335:N335" si="338">IF(OR(J335="",K335=""),"",IF(AND(G335="STANDARD",H335="NO",L335&lt;31),"YES",IF(AND(G335="STANDARD",H335="YES",L335&lt;45),"YES",IF(AND(G335="EXPEDITED",H335="NO",L335&lt;=3),"YES",IF(AND(G335="EXPEDITED",H335="YES",L335&lt;18),"YES","NO")))))</f>
        <v/>
      </c>
      <c r="N335" s="29" t="str">
        <f t="shared" si="338"/>
        <v/>
      </c>
      <c r="O335" s="29"/>
      <c r="P335" s="29"/>
      <c r="Q335" s="29"/>
    </row>
    <row r="336" spans="1:17" x14ac:dyDescent="0.3">
      <c r="A336" s="165"/>
      <c r="B336" s="29"/>
      <c r="H336" s="29"/>
      <c r="I336" s="165"/>
      <c r="J336" s="29"/>
      <c r="K336" s="175"/>
      <c r="L336" s="175" t="str">
        <f t="shared" si="325"/>
        <v/>
      </c>
      <c r="M336" s="29" t="str">
        <f t="shared" ref="M336:N336" si="339">IF(OR(J336="",K336=""),"",IF(AND(G336="STANDARD",H336="NO",L336&lt;31),"YES",IF(AND(G336="STANDARD",H336="YES",L336&lt;45),"YES",IF(AND(G336="EXPEDITED",H336="NO",L336&lt;=3),"YES",IF(AND(G336="EXPEDITED",H336="YES",L336&lt;18),"YES","NO")))))</f>
        <v/>
      </c>
      <c r="N336" s="29" t="str">
        <f t="shared" si="339"/>
        <v/>
      </c>
      <c r="O336" s="29"/>
      <c r="P336" s="29"/>
      <c r="Q336" s="29"/>
    </row>
    <row r="337" spans="1:17" x14ac:dyDescent="0.3">
      <c r="A337" s="165"/>
      <c r="B337" s="29"/>
      <c r="H337" s="29"/>
      <c r="I337" s="165"/>
      <c r="J337" s="29"/>
      <c r="K337" s="175"/>
      <c r="L337" s="175" t="str">
        <f t="shared" si="325"/>
        <v/>
      </c>
      <c r="M337" s="29" t="str">
        <f t="shared" ref="M337:N337" si="340">IF(OR(J337="",K337=""),"",IF(AND(G337="STANDARD",H337="NO",L337&lt;31),"YES",IF(AND(G337="STANDARD",H337="YES",L337&lt;45),"YES",IF(AND(G337="EXPEDITED",H337="NO",L337&lt;=3),"YES",IF(AND(G337="EXPEDITED",H337="YES",L337&lt;18),"YES","NO")))))</f>
        <v/>
      </c>
      <c r="N337" s="29" t="str">
        <f t="shared" si="340"/>
        <v/>
      </c>
      <c r="O337" s="29"/>
      <c r="P337" s="29"/>
      <c r="Q337" s="29"/>
    </row>
    <row r="338" spans="1:17" x14ac:dyDescent="0.3">
      <c r="A338" s="165"/>
      <c r="B338" s="29"/>
      <c r="H338" s="29"/>
      <c r="I338" s="165"/>
      <c r="J338" s="29"/>
      <c r="K338" s="175"/>
      <c r="L338" s="175" t="str">
        <f t="shared" si="325"/>
        <v/>
      </c>
      <c r="M338" s="29" t="str">
        <f t="shared" ref="M338:N338" si="341">IF(OR(J338="",K338=""),"",IF(AND(G338="STANDARD",H338="NO",L338&lt;31),"YES",IF(AND(G338="STANDARD",H338="YES",L338&lt;45),"YES",IF(AND(G338="EXPEDITED",H338="NO",L338&lt;=3),"YES",IF(AND(G338="EXPEDITED",H338="YES",L338&lt;18),"YES","NO")))))</f>
        <v/>
      </c>
      <c r="N338" s="29" t="str">
        <f t="shared" si="341"/>
        <v/>
      </c>
      <c r="O338" s="29"/>
      <c r="P338" s="29"/>
      <c r="Q338" s="29"/>
    </row>
    <row r="339" spans="1:17" x14ac:dyDescent="0.3">
      <c r="A339" s="165"/>
      <c r="B339" s="29"/>
      <c r="H339" s="29"/>
      <c r="I339" s="165"/>
      <c r="J339" s="29"/>
      <c r="K339" s="175"/>
      <c r="L339" s="175" t="str">
        <f t="shared" si="325"/>
        <v/>
      </c>
      <c r="M339" s="29" t="str">
        <f t="shared" ref="M339:N339" si="342">IF(OR(J339="",K339=""),"",IF(AND(G339="STANDARD",H339="NO",L339&lt;31),"YES",IF(AND(G339="STANDARD",H339="YES",L339&lt;45),"YES",IF(AND(G339="EXPEDITED",H339="NO",L339&lt;=3),"YES",IF(AND(G339="EXPEDITED",H339="YES",L339&lt;18),"YES","NO")))))</f>
        <v/>
      </c>
      <c r="N339" s="29" t="str">
        <f t="shared" si="342"/>
        <v/>
      </c>
      <c r="O339" s="29"/>
      <c r="P339" s="29"/>
      <c r="Q339" s="29"/>
    </row>
    <row r="340" spans="1:17" x14ac:dyDescent="0.3">
      <c r="A340" s="165"/>
      <c r="B340" s="29"/>
      <c r="H340" s="29"/>
      <c r="I340" s="165"/>
      <c r="J340" s="29"/>
      <c r="K340" s="175"/>
      <c r="L340" s="175" t="str">
        <f t="shared" si="325"/>
        <v/>
      </c>
      <c r="M340" s="29" t="str">
        <f t="shared" ref="M340:N340" si="343">IF(OR(J340="",K340=""),"",IF(AND(G340="STANDARD",H340="NO",L340&lt;31),"YES",IF(AND(G340="STANDARD",H340="YES",L340&lt;45),"YES",IF(AND(G340="EXPEDITED",H340="NO",L340&lt;=3),"YES",IF(AND(G340="EXPEDITED",H340="YES",L340&lt;18),"YES","NO")))))</f>
        <v/>
      </c>
      <c r="N340" s="29" t="str">
        <f t="shared" si="343"/>
        <v/>
      </c>
      <c r="O340" s="29"/>
      <c r="P340" s="29"/>
      <c r="Q340" s="29"/>
    </row>
    <row r="341" spans="1:17" x14ac:dyDescent="0.3">
      <c r="A341" s="165"/>
      <c r="B341" s="29"/>
      <c r="H341" s="29"/>
      <c r="I341" s="165"/>
      <c r="J341" s="29"/>
      <c r="K341" s="175"/>
      <c r="L341" s="175" t="str">
        <f t="shared" si="325"/>
        <v/>
      </c>
      <c r="M341" s="29" t="str">
        <f t="shared" ref="M341:N341" si="344">IF(OR(J341="",K341=""),"",IF(AND(G341="STANDARD",H341="NO",L341&lt;31),"YES",IF(AND(G341="STANDARD",H341="YES",L341&lt;45),"YES",IF(AND(G341="EXPEDITED",H341="NO",L341&lt;=3),"YES",IF(AND(G341="EXPEDITED",H341="YES",L341&lt;18),"YES","NO")))))</f>
        <v/>
      </c>
      <c r="N341" s="29" t="str">
        <f t="shared" si="344"/>
        <v/>
      </c>
      <c r="O341" s="29"/>
      <c r="P341" s="29"/>
      <c r="Q341" s="29"/>
    </row>
    <row r="342" spans="1:17" x14ac:dyDescent="0.3">
      <c r="A342" s="165"/>
      <c r="B342" s="29"/>
      <c r="H342" s="29"/>
      <c r="I342" s="165"/>
      <c r="J342" s="29"/>
      <c r="K342" s="175"/>
      <c r="L342" s="175" t="str">
        <f t="shared" si="325"/>
        <v/>
      </c>
      <c r="M342" s="29" t="str">
        <f t="shared" ref="M342:N342" si="345">IF(OR(J342="",K342=""),"",IF(AND(G342="STANDARD",H342="NO",L342&lt;31),"YES",IF(AND(G342="STANDARD",H342="YES",L342&lt;45),"YES",IF(AND(G342="EXPEDITED",H342="NO",L342&lt;=3),"YES",IF(AND(G342="EXPEDITED",H342="YES",L342&lt;18),"YES","NO")))))</f>
        <v/>
      </c>
      <c r="N342" s="29" t="str">
        <f t="shared" si="345"/>
        <v/>
      </c>
      <c r="O342" s="29"/>
      <c r="P342" s="29"/>
      <c r="Q342" s="29"/>
    </row>
    <row r="343" spans="1:17" x14ac:dyDescent="0.3">
      <c r="A343" s="165"/>
      <c r="B343" s="29"/>
      <c r="H343" s="29"/>
      <c r="I343" s="165"/>
      <c r="J343" s="29"/>
      <c r="K343" s="175"/>
      <c r="L343" s="175" t="str">
        <f t="shared" si="325"/>
        <v/>
      </c>
      <c r="M343" s="29" t="str">
        <f t="shared" ref="M343:N343" si="346">IF(OR(J343="",K343=""),"",IF(AND(G343="STANDARD",H343="NO",L343&lt;31),"YES",IF(AND(G343="STANDARD",H343="YES",L343&lt;45),"YES",IF(AND(G343="EXPEDITED",H343="NO",L343&lt;=3),"YES",IF(AND(G343="EXPEDITED",H343="YES",L343&lt;18),"YES","NO")))))</f>
        <v/>
      </c>
      <c r="N343" s="29" t="str">
        <f t="shared" si="346"/>
        <v/>
      </c>
      <c r="O343" s="29"/>
      <c r="P343" s="29"/>
      <c r="Q343" s="29"/>
    </row>
    <row r="344" spans="1:17" x14ac:dyDescent="0.3">
      <c r="A344" s="165"/>
      <c r="B344" s="29"/>
      <c r="H344" s="29"/>
      <c r="I344" s="165"/>
      <c r="J344" s="29"/>
      <c r="K344" s="175"/>
      <c r="L344" s="175" t="str">
        <f t="shared" si="325"/>
        <v/>
      </c>
      <c r="M344" s="29" t="str">
        <f t="shared" ref="M344:N344" si="347">IF(OR(J344="",K344=""),"",IF(AND(G344="STANDARD",H344="NO",L344&lt;31),"YES",IF(AND(G344="STANDARD",H344="YES",L344&lt;45),"YES",IF(AND(G344="EXPEDITED",H344="NO",L344&lt;=3),"YES",IF(AND(G344="EXPEDITED",H344="YES",L344&lt;18),"YES","NO")))))</f>
        <v/>
      </c>
      <c r="N344" s="29" t="str">
        <f t="shared" si="347"/>
        <v/>
      </c>
      <c r="O344" s="29"/>
      <c r="P344" s="29"/>
      <c r="Q344" s="29"/>
    </row>
    <row r="345" spans="1:17" x14ac:dyDescent="0.3">
      <c r="A345" s="165"/>
      <c r="B345" s="29"/>
      <c r="H345" s="29"/>
      <c r="I345" s="165"/>
      <c r="J345" s="29"/>
      <c r="K345" s="175"/>
      <c r="L345" s="175" t="str">
        <f t="shared" si="325"/>
        <v/>
      </c>
      <c r="M345" s="29" t="str">
        <f t="shared" ref="M345:N345" si="348">IF(OR(J345="",K345=""),"",IF(AND(G345="STANDARD",H345="NO",L345&lt;31),"YES",IF(AND(G345="STANDARD",H345="YES",L345&lt;45),"YES",IF(AND(G345="EXPEDITED",H345="NO",L345&lt;=3),"YES",IF(AND(G345="EXPEDITED",H345="YES",L345&lt;18),"YES","NO")))))</f>
        <v/>
      </c>
      <c r="N345" s="29" t="str">
        <f t="shared" si="348"/>
        <v/>
      </c>
      <c r="O345" s="29"/>
      <c r="P345" s="29"/>
      <c r="Q345" s="29"/>
    </row>
    <row r="346" spans="1:17" x14ac:dyDescent="0.3">
      <c r="A346" s="165"/>
      <c r="B346" s="29"/>
      <c r="H346" s="29"/>
      <c r="I346" s="165"/>
      <c r="J346" s="29"/>
      <c r="K346" s="175"/>
      <c r="L346" s="175" t="str">
        <f t="shared" si="325"/>
        <v/>
      </c>
      <c r="M346" s="29" t="str">
        <f t="shared" ref="M346:N346" si="349">IF(OR(J346="",K346=""),"",IF(AND(G346="STANDARD",H346="NO",L346&lt;31),"YES",IF(AND(G346="STANDARD",H346="YES",L346&lt;45),"YES",IF(AND(G346="EXPEDITED",H346="NO",L346&lt;=3),"YES",IF(AND(G346="EXPEDITED",H346="YES",L346&lt;18),"YES","NO")))))</f>
        <v/>
      </c>
      <c r="N346" s="29" t="str">
        <f t="shared" si="349"/>
        <v/>
      </c>
      <c r="O346" s="29"/>
      <c r="P346" s="29"/>
      <c r="Q346" s="29"/>
    </row>
    <row r="347" spans="1:17" x14ac:dyDescent="0.3">
      <c r="A347" s="165"/>
      <c r="B347" s="29"/>
      <c r="H347" s="29"/>
      <c r="I347" s="165"/>
      <c r="J347" s="29"/>
      <c r="K347" s="175"/>
      <c r="L347" s="175" t="str">
        <f t="shared" si="325"/>
        <v/>
      </c>
      <c r="M347" s="29" t="str">
        <f t="shared" ref="M347:N347" si="350">IF(OR(J347="",K347=""),"",IF(AND(G347="STANDARD",H347="NO",L347&lt;31),"YES",IF(AND(G347="STANDARD",H347="YES",L347&lt;45),"YES",IF(AND(G347="EXPEDITED",H347="NO",L347&lt;=3),"YES",IF(AND(G347="EXPEDITED",H347="YES",L347&lt;18),"YES","NO")))))</f>
        <v/>
      </c>
      <c r="N347" s="29" t="str">
        <f t="shared" si="350"/>
        <v/>
      </c>
      <c r="O347" s="29"/>
      <c r="P347" s="29"/>
      <c r="Q347" s="29"/>
    </row>
    <row r="348" spans="1:17" x14ac:dyDescent="0.3">
      <c r="A348" s="165"/>
      <c r="B348" s="29"/>
      <c r="H348" s="29"/>
      <c r="I348" s="165"/>
      <c r="J348" s="29"/>
      <c r="K348" s="175"/>
      <c r="L348" s="175" t="str">
        <f t="shared" si="325"/>
        <v/>
      </c>
      <c r="M348" s="29" t="str">
        <f t="shared" ref="M348:N348" si="351">IF(OR(J348="",K348=""),"",IF(AND(G348="STANDARD",H348="NO",L348&lt;31),"YES",IF(AND(G348="STANDARD",H348="YES",L348&lt;45),"YES",IF(AND(G348="EXPEDITED",H348="NO",L348&lt;=3),"YES",IF(AND(G348="EXPEDITED",H348="YES",L348&lt;18),"YES","NO")))))</f>
        <v/>
      </c>
      <c r="N348" s="29" t="str">
        <f t="shared" si="351"/>
        <v/>
      </c>
      <c r="O348" s="29"/>
      <c r="P348" s="29"/>
      <c r="Q348" s="29"/>
    </row>
    <row r="349" spans="1:17" x14ac:dyDescent="0.3">
      <c r="A349" s="165"/>
      <c r="B349" s="29"/>
      <c r="H349" s="29"/>
      <c r="I349" s="165"/>
      <c r="J349" s="29"/>
      <c r="K349" s="175"/>
      <c r="L349" s="175" t="str">
        <f t="shared" si="325"/>
        <v/>
      </c>
      <c r="M349" s="29" t="str">
        <f t="shared" ref="M349:N349" si="352">IF(OR(J349="",K349=""),"",IF(AND(G349="STANDARD",H349="NO",L349&lt;31),"YES",IF(AND(G349="STANDARD",H349="YES",L349&lt;45),"YES",IF(AND(G349="EXPEDITED",H349="NO",L349&lt;=3),"YES",IF(AND(G349="EXPEDITED",H349="YES",L349&lt;18),"YES","NO")))))</f>
        <v/>
      </c>
      <c r="N349" s="29" t="str">
        <f t="shared" si="352"/>
        <v/>
      </c>
      <c r="O349" s="29"/>
      <c r="P349" s="29"/>
      <c r="Q349" s="29"/>
    </row>
    <row r="350" spans="1:17" x14ac:dyDescent="0.3">
      <c r="A350" s="165"/>
      <c r="B350" s="29"/>
      <c r="H350" s="29"/>
      <c r="I350" s="165"/>
      <c r="J350" s="29"/>
      <c r="K350" s="175"/>
      <c r="L350" s="175" t="str">
        <f t="shared" si="325"/>
        <v/>
      </c>
      <c r="M350" s="29" t="str">
        <f t="shared" ref="M350:N350" si="353">IF(OR(J350="",K350=""),"",IF(AND(G350="STANDARD",H350="NO",L350&lt;31),"YES",IF(AND(G350="STANDARD",H350="YES",L350&lt;45),"YES",IF(AND(G350="EXPEDITED",H350="NO",L350&lt;=3),"YES",IF(AND(G350="EXPEDITED",H350="YES",L350&lt;18),"YES","NO")))))</f>
        <v/>
      </c>
      <c r="N350" s="29" t="str">
        <f t="shared" si="353"/>
        <v/>
      </c>
      <c r="O350" s="29"/>
      <c r="P350" s="29"/>
      <c r="Q350" s="29"/>
    </row>
    <row r="351" spans="1:17" x14ac:dyDescent="0.3">
      <c r="A351" s="165"/>
      <c r="B351" s="29"/>
      <c r="H351" s="29"/>
      <c r="I351" s="165"/>
      <c r="J351" s="29"/>
      <c r="K351" s="175"/>
      <c r="L351" s="175" t="str">
        <f t="shared" si="325"/>
        <v/>
      </c>
      <c r="M351" s="29" t="str">
        <f t="shared" ref="M351:N351" si="354">IF(OR(J351="",K351=""),"",IF(AND(G351="STANDARD",H351="NO",L351&lt;31),"YES",IF(AND(G351="STANDARD",H351="YES",L351&lt;45),"YES",IF(AND(G351="EXPEDITED",H351="NO",L351&lt;=3),"YES",IF(AND(G351="EXPEDITED",H351="YES",L351&lt;18),"YES","NO")))))</f>
        <v/>
      </c>
      <c r="N351" s="29" t="str">
        <f t="shared" si="354"/>
        <v/>
      </c>
      <c r="O351" s="29"/>
      <c r="P351" s="29"/>
      <c r="Q351" s="29"/>
    </row>
    <row r="352" spans="1:17" x14ac:dyDescent="0.3">
      <c r="A352" s="165"/>
      <c r="B352" s="29"/>
      <c r="H352" s="29"/>
      <c r="I352" s="165"/>
      <c r="J352" s="29"/>
      <c r="K352" s="175"/>
      <c r="L352" s="175" t="str">
        <f t="shared" si="325"/>
        <v/>
      </c>
      <c r="M352" s="29" t="str">
        <f t="shared" ref="M352:N352" si="355">IF(OR(J352="",K352=""),"",IF(AND(G352="STANDARD",H352="NO",L352&lt;31),"YES",IF(AND(G352="STANDARD",H352="YES",L352&lt;45),"YES",IF(AND(G352="EXPEDITED",H352="NO",L352&lt;=3),"YES",IF(AND(G352="EXPEDITED",H352="YES",L352&lt;18),"YES","NO")))))</f>
        <v/>
      </c>
      <c r="N352" s="29" t="str">
        <f t="shared" si="355"/>
        <v/>
      </c>
      <c r="O352" s="29"/>
      <c r="P352" s="29"/>
      <c r="Q352" s="29"/>
    </row>
    <row r="353" spans="1:17" x14ac:dyDescent="0.3">
      <c r="A353" s="165"/>
      <c r="B353" s="29"/>
      <c r="H353" s="29"/>
      <c r="I353" s="165"/>
      <c r="J353" s="29"/>
      <c r="K353" s="175"/>
      <c r="L353" s="175" t="str">
        <f t="shared" si="325"/>
        <v/>
      </c>
      <c r="M353" s="29" t="str">
        <f t="shared" ref="M353:N353" si="356">IF(OR(J353="",K353=""),"",IF(AND(G353="STANDARD",H353="NO",L353&lt;31),"YES",IF(AND(G353="STANDARD",H353="YES",L353&lt;45),"YES",IF(AND(G353="EXPEDITED",H353="NO",L353&lt;=3),"YES",IF(AND(G353="EXPEDITED",H353="YES",L353&lt;18),"YES","NO")))))</f>
        <v/>
      </c>
      <c r="N353" s="29" t="str">
        <f t="shared" si="356"/>
        <v/>
      </c>
      <c r="O353" s="29"/>
      <c r="P353" s="29"/>
      <c r="Q353" s="29"/>
    </row>
    <row r="354" spans="1:17" x14ac:dyDescent="0.3">
      <c r="A354" s="165"/>
      <c r="B354" s="29"/>
      <c r="H354" s="29"/>
      <c r="I354" s="165"/>
      <c r="J354" s="29"/>
      <c r="K354" s="175"/>
      <c r="L354" s="175" t="str">
        <f t="shared" si="325"/>
        <v/>
      </c>
      <c r="M354" s="29" t="str">
        <f t="shared" ref="M354:N354" si="357">IF(OR(J354="",K354=""),"",IF(AND(G354="STANDARD",H354="NO",L354&lt;31),"YES",IF(AND(G354="STANDARD",H354="YES",L354&lt;45),"YES",IF(AND(G354="EXPEDITED",H354="NO",L354&lt;=3),"YES",IF(AND(G354="EXPEDITED",H354="YES",L354&lt;18),"YES","NO")))))</f>
        <v/>
      </c>
      <c r="N354" s="29" t="str">
        <f t="shared" si="357"/>
        <v/>
      </c>
      <c r="O354" s="29"/>
      <c r="P354" s="29"/>
      <c r="Q354" s="29"/>
    </row>
    <row r="355" spans="1:17" x14ac:dyDescent="0.3">
      <c r="A355" s="165"/>
      <c r="B355" s="29"/>
      <c r="H355" s="29"/>
      <c r="I355" s="165"/>
      <c r="J355" s="29"/>
      <c r="K355" s="175"/>
      <c r="L355" s="175" t="str">
        <f t="shared" si="325"/>
        <v/>
      </c>
      <c r="M355" s="29" t="str">
        <f t="shared" ref="M355:N355" si="358">IF(OR(J355="",K355=""),"",IF(AND(G355="STANDARD",H355="NO",L355&lt;31),"YES",IF(AND(G355="STANDARD",H355="YES",L355&lt;45),"YES",IF(AND(G355="EXPEDITED",H355="NO",L355&lt;=3),"YES",IF(AND(G355="EXPEDITED",H355="YES",L355&lt;18),"YES","NO")))))</f>
        <v/>
      </c>
      <c r="N355" s="29" t="str">
        <f t="shared" si="358"/>
        <v/>
      </c>
      <c r="O355" s="29"/>
      <c r="P355" s="29"/>
      <c r="Q355" s="29"/>
    </row>
    <row r="356" spans="1:17" x14ac:dyDescent="0.3">
      <c r="A356" s="165"/>
      <c r="B356" s="29"/>
      <c r="H356" s="29"/>
      <c r="I356" s="165"/>
      <c r="J356" s="29"/>
      <c r="K356" s="175"/>
      <c r="L356" s="175" t="str">
        <f t="shared" si="325"/>
        <v/>
      </c>
      <c r="M356" s="29" t="str">
        <f t="shared" ref="M356:N356" si="359">IF(OR(J356="",K356=""),"",IF(AND(G356="STANDARD",H356="NO",L356&lt;31),"YES",IF(AND(G356="STANDARD",H356="YES",L356&lt;45),"YES",IF(AND(G356="EXPEDITED",H356="NO",L356&lt;=3),"YES",IF(AND(G356="EXPEDITED",H356="YES",L356&lt;18),"YES","NO")))))</f>
        <v/>
      </c>
      <c r="N356" s="29" t="str">
        <f t="shared" si="359"/>
        <v/>
      </c>
      <c r="O356" s="29"/>
      <c r="P356" s="29"/>
      <c r="Q356" s="29"/>
    </row>
    <row r="357" spans="1:17" x14ac:dyDescent="0.3">
      <c r="A357" s="165"/>
      <c r="B357" s="29"/>
      <c r="H357" s="29"/>
      <c r="I357" s="165"/>
      <c r="J357" s="29"/>
      <c r="K357" s="175"/>
      <c r="L357" s="175" t="str">
        <f t="shared" si="325"/>
        <v/>
      </c>
      <c r="M357" s="29" t="str">
        <f t="shared" ref="M357:N357" si="360">IF(OR(J357="",K357=""),"",IF(AND(G357="STANDARD",H357="NO",L357&lt;31),"YES",IF(AND(G357="STANDARD",H357="YES",L357&lt;45),"YES",IF(AND(G357="EXPEDITED",H357="NO",L357&lt;=3),"YES",IF(AND(G357="EXPEDITED",H357="YES",L357&lt;18),"YES","NO")))))</f>
        <v/>
      </c>
      <c r="N357" s="29" t="str">
        <f t="shared" si="360"/>
        <v/>
      </c>
      <c r="O357" s="29"/>
      <c r="P357" s="29"/>
      <c r="Q357" s="29"/>
    </row>
    <row r="358" spans="1:17" x14ac:dyDescent="0.3">
      <c r="A358" s="165"/>
      <c r="B358" s="29"/>
      <c r="H358" s="29"/>
      <c r="I358" s="165"/>
      <c r="J358" s="29"/>
      <c r="K358" s="175"/>
      <c r="L358" s="175" t="str">
        <f t="shared" si="325"/>
        <v/>
      </c>
      <c r="M358" s="29" t="str">
        <f t="shared" ref="M358:N358" si="361">IF(OR(J358="",K358=""),"",IF(AND(G358="STANDARD",H358="NO",L358&lt;31),"YES",IF(AND(G358="STANDARD",H358="YES",L358&lt;45),"YES",IF(AND(G358="EXPEDITED",H358="NO",L358&lt;=3),"YES",IF(AND(G358="EXPEDITED",H358="YES",L358&lt;18),"YES","NO")))))</f>
        <v/>
      </c>
      <c r="N358" s="29" t="str">
        <f t="shared" si="361"/>
        <v/>
      </c>
      <c r="O358" s="29"/>
      <c r="P358" s="29"/>
      <c r="Q358" s="29"/>
    </row>
    <row r="359" spans="1:17" x14ac:dyDescent="0.3">
      <c r="A359" s="165"/>
      <c r="B359" s="29"/>
      <c r="H359" s="29"/>
      <c r="I359" s="165"/>
      <c r="J359" s="29"/>
      <c r="K359" s="175"/>
      <c r="L359" s="175" t="str">
        <f t="shared" si="325"/>
        <v/>
      </c>
      <c r="M359" s="29" t="str">
        <f t="shared" ref="M359:N359" si="362">IF(OR(J359="",K359=""),"",IF(AND(G359="STANDARD",H359="NO",L359&lt;31),"YES",IF(AND(G359="STANDARD",H359="YES",L359&lt;45),"YES",IF(AND(G359="EXPEDITED",H359="NO",L359&lt;=3),"YES",IF(AND(G359="EXPEDITED",H359="YES",L359&lt;18),"YES","NO")))))</f>
        <v/>
      </c>
      <c r="N359" s="29" t="str">
        <f t="shared" si="362"/>
        <v/>
      </c>
      <c r="O359" s="29"/>
      <c r="P359" s="29"/>
      <c r="Q359" s="29"/>
    </row>
    <row r="360" spans="1:17" x14ac:dyDescent="0.3">
      <c r="A360" s="165"/>
      <c r="B360" s="29"/>
      <c r="H360" s="29"/>
      <c r="I360" s="165"/>
      <c r="J360" s="29"/>
      <c r="K360" s="175"/>
      <c r="L360" s="175" t="str">
        <f t="shared" si="325"/>
        <v/>
      </c>
      <c r="M360" s="29" t="str">
        <f t="shared" ref="M360:N360" si="363">IF(OR(J360="",K360=""),"",IF(AND(G360="STANDARD",H360="NO",L360&lt;31),"YES",IF(AND(G360="STANDARD",H360="YES",L360&lt;45),"YES",IF(AND(G360="EXPEDITED",H360="NO",L360&lt;=3),"YES",IF(AND(G360="EXPEDITED",H360="YES",L360&lt;18),"YES","NO")))))</f>
        <v/>
      </c>
      <c r="N360" s="29" t="str">
        <f t="shared" si="363"/>
        <v/>
      </c>
      <c r="O360" s="29"/>
      <c r="P360" s="29"/>
      <c r="Q360" s="29"/>
    </row>
    <row r="361" spans="1:17" x14ac:dyDescent="0.3">
      <c r="A361" s="165"/>
      <c r="B361" s="29"/>
      <c r="H361" s="29"/>
      <c r="I361" s="165"/>
      <c r="J361" s="29"/>
      <c r="K361" s="175"/>
      <c r="L361" s="175" t="str">
        <f t="shared" si="325"/>
        <v/>
      </c>
      <c r="M361" s="29" t="str">
        <f t="shared" ref="M361:N361" si="364">IF(OR(J361="",K361=""),"",IF(AND(G361="STANDARD",H361="NO",L361&lt;31),"YES",IF(AND(G361="STANDARD",H361="YES",L361&lt;45),"YES",IF(AND(G361="EXPEDITED",H361="NO",L361&lt;=3),"YES",IF(AND(G361="EXPEDITED",H361="YES",L361&lt;18),"YES","NO")))))</f>
        <v/>
      </c>
      <c r="N361" s="29" t="str">
        <f t="shared" si="364"/>
        <v/>
      </c>
      <c r="O361" s="29"/>
      <c r="P361" s="29"/>
      <c r="Q361" s="29"/>
    </row>
    <row r="362" spans="1:17" x14ac:dyDescent="0.3">
      <c r="A362" s="165"/>
      <c r="B362" s="29"/>
      <c r="H362" s="29"/>
      <c r="I362" s="165"/>
      <c r="J362" s="29"/>
      <c r="K362" s="175"/>
      <c r="L362" s="175" t="str">
        <f t="shared" si="325"/>
        <v/>
      </c>
      <c r="M362" s="29" t="str">
        <f t="shared" ref="M362:N362" si="365">IF(OR(J362="",K362=""),"",IF(AND(G362="STANDARD",H362="NO",L362&lt;31),"YES",IF(AND(G362="STANDARD",H362="YES",L362&lt;45),"YES",IF(AND(G362="EXPEDITED",H362="NO",L362&lt;=3),"YES",IF(AND(G362="EXPEDITED",H362="YES",L362&lt;18),"YES","NO")))))</f>
        <v/>
      </c>
      <c r="N362" s="29" t="str">
        <f t="shared" si="365"/>
        <v/>
      </c>
      <c r="O362" s="29"/>
      <c r="P362" s="29"/>
      <c r="Q362" s="29"/>
    </row>
    <row r="363" spans="1:17" x14ac:dyDescent="0.3">
      <c r="A363" s="165"/>
      <c r="B363" s="29"/>
      <c r="H363" s="29"/>
      <c r="I363" s="165"/>
      <c r="J363" s="29"/>
      <c r="K363" s="175"/>
      <c r="L363" s="175" t="str">
        <f t="shared" si="325"/>
        <v/>
      </c>
      <c r="M363" s="29" t="str">
        <f t="shared" ref="M363:N363" si="366">IF(OR(J363="",K363=""),"",IF(AND(G363="STANDARD",H363="NO",L363&lt;31),"YES",IF(AND(G363="STANDARD",H363="YES",L363&lt;45),"YES",IF(AND(G363="EXPEDITED",H363="NO",L363&lt;=3),"YES",IF(AND(G363="EXPEDITED",H363="YES",L363&lt;18),"YES","NO")))))</f>
        <v/>
      </c>
      <c r="N363" s="29" t="str">
        <f t="shared" si="366"/>
        <v/>
      </c>
      <c r="O363" s="29"/>
      <c r="P363" s="29"/>
      <c r="Q363" s="29"/>
    </row>
    <row r="364" spans="1:17" x14ac:dyDescent="0.3">
      <c r="A364" s="165"/>
      <c r="B364" s="29"/>
      <c r="H364" s="29"/>
      <c r="I364" s="165"/>
      <c r="J364" s="29"/>
      <c r="K364" s="175"/>
      <c r="L364" s="175" t="str">
        <f t="shared" si="325"/>
        <v/>
      </c>
      <c r="M364" s="29" t="str">
        <f t="shared" ref="M364:N364" si="367">IF(OR(J364="",K364=""),"",IF(AND(G364="STANDARD",H364="NO",L364&lt;31),"YES",IF(AND(G364="STANDARD",H364="YES",L364&lt;45),"YES",IF(AND(G364="EXPEDITED",H364="NO",L364&lt;=3),"YES",IF(AND(G364="EXPEDITED",H364="YES",L364&lt;18),"YES","NO")))))</f>
        <v/>
      </c>
      <c r="N364" s="29" t="str">
        <f t="shared" si="367"/>
        <v/>
      </c>
      <c r="O364" s="29"/>
      <c r="P364" s="29"/>
      <c r="Q364" s="29"/>
    </row>
    <row r="365" spans="1:17" x14ac:dyDescent="0.3">
      <c r="A365" s="165"/>
      <c r="B365" s="29"/>
      <c r="H365" s="29"/>
      <c r="I365" s="165"/>
      <c r="J365" s="29"/>
      <c r="K365" s="175"/>
      <c r="L365" s="175" t="str">
        <f t="shared" si="325"/>
        <v/>
      </c>
      <c r="M365" s="29" t="str">
        <f t="shared" ref="M365:N365" si="368">IF(OR(J365="",K365=""),"",IF(AND(G365="STANDARD",H365="NO",L365&lt;31),"YES",IF(AND(G365="STANDARD",H365="YES",L365&lt;45),"YES",IF(AND(G365="EXPEDITED",H365="NO",L365&lt;=3),"YES",IF(AND(G365="EXPEDITED",H365="YES",L365&lt;18),"YES","NO")))))</f>
        <v/>
      </c>
      <c r="N365" s="29" t="str">
        <f t="shared" si="368"/>
        <v/>
      </c>
      <c r="O365" s="29"/>
      <c r="P365" s="29"/>
      <c r="Q365" s="29"/>
    </row>
    <row r="366" spans="1:17" x14ac:dyDescent="0.3">
      <c r="A366" s="165"/>
      <c r="B366" s="29"/>
      <c r="H366" s="29"/>
      <c r="I366" s="165"/>
      <c r="J366" s="29"/>
      <c r="K366" s="175"/>
      <c r="L366" s="175" t="str">
        <f t="shared" si="325"/>
        <v/>
      </c>
      <c r="M366" s="29" t="str">
        <f t="shared" ref="M366:N366" si="369">IF(OR(J366="",K366=""),"",IF(AND(G366="STANDARD",H366="NO",L366&lt;31),"YES",IF(AND(G366="STANDARD",H366="YES",L366&lt;45),"YES",IF(AND(G366="EXPEDITED",H366="NO",L366&lt;=3),"YES",IF(AND(G366="EXPEDITED",H366="YES",L366&lt;18),"YES","NO")))))</f>
        <v/>
      </c>
      <c r="N366" s="29" t="str">
        <f t="shared" si="369"/>
        <v/>
      </c>
      <c r="O366" s="29"/>
      <c r="P366" s="29"/>
      <c r="Q366" s="29"/>
    </row>
    <row r="367" spans="1:17" x14ac:dyDescent="0.3">
      <c r="A367" s="165"/>
      <c r="B367" s="29"/>
      <c r="H367" s="29"/>
      <c r="I367" s="165"/>
      <c r="J367" s="29"/>
      <c r="K367" s="175"/>
      <c r="L367" s="175" t="str">
        <f t="shared" si="325"/>
        <v/>
      </c>
      <c r="M367" s="29" t="str">
        <f t="shared" ref="M367:N367" si="370">IF(OR(J367="",K367=""),"",IF(AND(G367="STANDARD",H367="NO",L367&lt;31),"YES",IF(AND(G367="STANDARD",H367="YES",L367&lt;45),"YES",IF(AND(G367="EXPEDITED",H367="NO",L367&lt;=3),"YES",IF(AND(G367="EXPEDITED",H367="YES",L367&lt;18),"YES","NO")))))</f>
        <v/>
      </c>
      <c r="N367" s="29" t="str">
        <f t="shared" si="370"/>
        <v/>
      </c>
      <c r="O367" s="29"/>
      <c r="P367" s="29"/>
      <c r="Q367" s="29"/>
    </row>
    <row r="368" spans="1:17" x14ac:dyDescent="0.3">
      <c r="A368" s="165"/>
      <c r="B368" s="29"/>
      <c r="H368" s="29"/>
      <c r="I368" s="165"/>
      <c r="J368" s="29"/>
      <c r="K368" s="175"/>
      <c r="L368" s="175" t="str">
        <f t="shared" si="325"/>
        <v/>
      </c>
      <c r="M368" s="29" t="str">
        <f t="shared" ref="M368:N368" si="371">IF(OR(J368="",K368=""),"",IF(AND(G368="STANDARD",H368="NO",L368&lt;31),"YES",IF(AND(G368="STANDARD",H368="YES",L368&lt;45),"YES",IF(AND(G368="EXPEDITED",H368="NO",L368&lt;=3),"YES",IF(AND(G368="EXPEDITED",H368="YES",L368&lt;18),"YES","NO")))))</f>
        <v/>
      </c>
      <c r="N368" s="29" t="str">
        <f t="shared" si="371"/>
        <v/>
      </c>
      <c r="O368" s="29"/>
      <c r="P368" s="29"/>
      <c r="Q368" s="29"/>
    </row>
    <row r="369" spans="1:17" x14ac:dyDescent="0.3">
      <c r="A369" s="165"/>
      <c r="B369" s="29"/>
      <c r="H369" s="29"/>
      <c r="I369" s="165"/>
      <c r="J369" s="29"/>
      <c r="K369" s="175"/>
      <c r="L369" s="175" t="str">
        <f t="shared" si="325"/>
        <v/>
      </c>
      <c r="M369" s="29" t="str">
        <f t="shared" ref="M369:N369" si="372">IF(OR(J369="",K369=""),"",IF(AND(G369="STANDARD",H369="NO",L369&lt;31),"YES",IF(AND(G369="STANDARD",H369="YES",L369&lt;45),"YES",IF(AND(G369="EXPEDITED",H369="NO",L369&lt;=3),"YES",IF(AND(G369="EXPEDITED",H369="YES",L369&lt;18),"YES","NO")))))</f>
        <v/>
      </c>
      <c r="N369" s="29" t="str">
        <f t="shared" si="372"/>
        <v/>
      </c>
      <c r="O369" s="29"/>
      <c r="P369" s="29"/>
      <c r="Q369" s="29"/>
    </row>
    <row r="370" spans="1:17" x14ac:dyDescent="0.3">
      <c r="A370" s="165"/>
      <c r="B370" s="29"/>
      <c r="H370" s="29"/>
      <c r="I370" s="165"/>
      <c r="J370" s="29"/>
      <c r="K370" s="175"/>
      <c r="L370" s="175" t="str">
        <f t="shared" si="325"/>
        <v/>
      </c>
      <c r="M370" s="29" t="str">
        <f t="shared" ref="M370:N370" si="373">IF(OR(J370="",K370=""),"",IF(AND(G370="STANDARD",H370="NO",L370&lt;31),"YES",IF(AND(G370="STANDARD",H370="YES",L370&lt;45),"YES",IF(AND(G370="EXPEDITED",H370="NO",L370&lt;=3),"YES",IF(AND(G370="EXPEDITED",H370="YES",L370&lt;18),"YES","NO")))))</f>
        <v/>
      </c>
      <c r="N370" s="29" t="str">
        <f t="shared" si="373"/>
        <v/>
      </c>
      <c r="O370" s="29"/>
      <c r="P370" s="29"/>
      <c r="Q370" s="29"/>
    </row>
    <row r="371" spans="1:17" x14ac:dyDescent="0.3">
      <c r="A371" s="165"/>
      <c r="B371" s="29"/>
      <c r="H371" s="29"/>
      <c r="I371" s="165"/>
      <c r="J371" s="29"/>
      <c r="K371" s="175"/>
      <c r="L371" s="175" t="str">
        <f t="shared" si="325"/>
        <v/>
      </c>
      <c r="M371" s="29" t="str">
        <f t="shared" ref="M371:N371" si="374">IF(OR(J371="",K371=""),"",IF(AND(G371="STANDARD",H371="NO",L371&lt;31),"YES",IF(AND(G371="STANDARD",H371="YES",L371&lt;45),"YES",IF(AND(G371="EXPEDITED",H371="NO",L371&lt;=3),"YES",IF(AND(G371="EXPEDITED",H371="YES",L371&lt;18),"YES","NO")))))</f>
        <v/>
      </c>
      <c r="N371" s="29" t="str">
        <f t="shared" si="374"/>
        <v/>
      </c>
      <c r="O371" s="29"/>
      <c r="P371" s="29"/>
      <c r="Q371" s="29"/>
    </row>
    <row r="372" spans="1:17" x14ac:dyDescent="0.3">
      <c r="A372" s="165"/>
      <c r="B372" s="29"/>
      <c r="H372" s="29"/>
      <c r="I372" s="165"/>
      <c r="J372" s="29"/>
      <c r="K372" s="175"/>
      <c r="L372" s="175" t="str">
        <f t="shared" si="325"/>
        <v/>
      </c>
      <c r="M372" s="29" t="str">
        <f t="shared" ref="M372:N372" si="375">IF(OR(J372="",K372=""),"",IF(AND(G372="STANDARD",H372="NO",L372&lt;31),"YES",IF(AND(G372="STANDARD",H372="YES",L372&lt;45),"YES",IF(AND(G372="EXPEDITED",H372="NO",L372&lt;=3),"YES",IF(AND(G372="EXPEDITED",H372="YES",L372&lt;18),"YES","NO")))))</f>
        <v/>
      </c>
      <c r="N372" s="29" t="str">
        <f t="shared" si="375"/>
        <v/>
      </c>
      <c r="O372" s="29"/>
      <c r="P372" s="29"/>
      <c r="Q372" s="29"/>
    </row>
    <row r="373" spans="1:17" x14ac:dyDescent="0.3">
      <c r="A373" s="165"/>
      <c r="B373" s="29"/>
      <c r="H373" s="29"/>
      <c r="I373" s="165"/>
      <c r="J373" s="29"/>
      <c r="K373" s="175"/>
      <c r="L373" s="175" t="str">
        <f t="shared" si="325"/>
        <v/>
      </c>
      <c r="M373" s="29" t="str">
        <f t="shared" ref="M373:N373" si="376">IF(OR(J373="",K373=""),"",IF(AND(G373="STANDARD",H373="NO",L373&lt;31),"YES",IF(AND(G373="STANDARD",H373="YES",L373&lt;45),"YES",IF(AND(G373="EXPEDITED",H373="NO",L373&lt;=3),"YES",IF(AND(G373="EXPEDITED",H373="YES",L373&lt;18),"YES","NO")))))</f>
        <v/>
      </c>
      <c r="N373" s="29" t="str">
        <f t="shared" si="376"/>
        <v/>
      </c>
      <c r="O373" s="29"/>
      <c r="P373" s="29"/>
      <c r="Q373" s="29"/>
    </row>
    <row r="374" spans="1:17" x14ac:dyDescent="0.3">
      <c r="A374" s="165"/>
      <c r="B374" s="29"/>
      <c r="H374" s="29"/>
      <c r="I374" s="165"/>
      <c r="J374" s="29"/>
      <c r="K374" s="175"/>
      <c r="L374" s="175" t="str">
        <f t="shared" si="325"/>
        <v/>
      </c>
      <c r="M374" s="29" t="str">
        <f t="shared" ref="M374:N374" si="377">IF(OR(J374="",K374=""),"",IF(AND(G374="STANDARD",H374="NO",L374&lt;31),"YES",IF(AND(G374="STANDARD",H374="YES",L374&lt;45),"YES",IF(AND(G374="EXPEDITED",H374="NO",L374&lt;=3),"YES",IF(AND(G374="EXPEDITED",H374="YES",L374&lt;18),"YES","NO")))))</f>
        <v/>
      </c>
      <c r="N374" s="29" t="str">
        <f t="shared" si="377"/>
        <v/>
      </c>
      <c r="O374" s="29"/>
      <c r="P374" s="29"/>
      <c r="Q374" s="29"/>
    </row>
    <row r="375" spans="1:17" x14ac:dyDescent="0.3">
      <c r="A375" s="165"/>
      <c r="B375" s="29"/>
      <c r="H375" s="29"/>
      <c r="I375" s="165"/>
      <c r="J375" s="29"/>
      <c r="K375" s="175"/>
      <c r="L375" s="175" t="str">
        <f t="shared" si="325"/>
        <v/>
      </c>
      <c r="M375" s="29" t="str">
        <f t="shared" ref="M375:N375" si="378">IF(OR(J375="",K375=""),"",IF(AND(G375="STANDARD",H375="NO",L375&lt;31),"YES",IF(AND(G375="STANDARD",H375="YES",L375&lt;45),"YES",IF(AND(G375="EXPEDITED",H375="NO",L375&lt;=3),"YES",IF(AND(G375="EXPEDITED",H375="YES",L375&lt;18),"YES","NO")))))</f>
        <v/>
      </c>
      <c r="N375" s="29" t="str">
        <f t="shared" si="378"/>
        <v/>
      </c>
      <c r="O375" s="29"/>
      <c r="P375" s="29"/>
      <c r="Q375" s="29"/>
    </row>
    <row r="376" spans="1:17" x14ac:dyDescent="0.3">
      <c r="A376" s="165"/>
      <c r="B376" s="29"/>
      <c r="H376" s="29"/>
      <c r="I376" s="165"/>
      <c r="J376" s="29"/>
      <c r="K376" s="175"/>
      <c r="L376" s="175" t="str">
        <f t="shared" si="325"/>
        <v/>
      </c>
      <c r="M376" s="29" t="str">
        <f t="shared" ref="M376:N376" si="379">IF(OR(J376="",K376=""),"",IF(AND(G376="STANDARD",H376="NO",L376&lt;31),"YES",IF(AND(G376="STANDARD",H376="YES",L376&lt;45),"YES",IF(AND(G376="EXPEDITED",H376="NO",L376&lt;=3),"YES",IF(AND(G376="EXPEDITED",H376="YES",L376&lt;18),"YES","NO")))))</f>
        <v/>
      </c>
      <c r="N376" s="29" t="str">
        <f t="shared" si="379"/>
        <v/>
      </c>
      <c r="O376" s="29"/>
      <c r="P376" s="29"/>
      <c r="Q376" s="29"/>
    </row>
    <row r="377" spans="1:17" x14ac:dyDescent="0.3">
      <c r="A377" s="165"/>
      <c r="B377" s="29"/>
      <c r="H377" s="29"/>
      <c r="I377" s="165"/>
      <c r="J377" s="29"/>
      <c r="K377" s="175"/>
      <c r="L377" s="175" t="str">
        <f t="shared" si="325"/>
        <v/>
      </c>
      <c r="M377" s="29" t="str">
        <f t="shared" ref="M377:N377" si="380">IF(OR(J377="",K377=""),"",IF(AND(G377="STANDARD",H377="NO",L377&lt;31),"YES",IF(AND(G377="STANDARD",H377="YES",L377&lt;45),"YES",IF(AND(G377="EXPEDITED",H377="NO",L377&lt;=3),"YES",IF(AND(G377="EXPEDITED",H377="YES",L377&lt;18),"YES","NO")))))</f>
        <v/>
      </c>
      <c r="N377" s="29" t="str">
        <f t="shared" si="380"/>
        <v/>
      </c>
      <c r="O377" s="29"/>
      <c r="P377" s="29"/>
      <c r="Q377" s="29"/>
    </row>
    <row r="378" spans="1:17" x14ac:dyDescent="0.3">
      <c r="A378" s="165"/>
      <c r="B378" s="29"/>
      <c r="H378" s="29"/>
      <c r="I378" s="165"/>
      <c r="J378" s="29"/>
      <c r="K378" s="175"/>
      <c r="L378" s="175" t="str">
        <f t="shared" si="325"/>
        <v/>
      </c>
      <c r="M378" s="29" t="str">
        <f t="shared" ref="M378:N378" si="381">IF(OR(J378="",K378=""),"",IF(AND(G378="STANDARD",H378="NO",L378&lt;31),"YES",IF(AND(G378="STANDARD",H378="YES",L378&lt;45),"YES",IF(AND(G378="EXPEDITED",H378="NO",L378&lt;=3),"YES",IF(AND(G378="EXPEDITED",H378="YES",L378&lt;18),"YES","NO")))))</f>
        <v/>
      </c>
      <c r="N378" s="29" t="str">
        <f t="shared" si="381"/>
        <v/>
      </c>
      <c r="O378" s="29"/>
      <c r="P378" s="29"/>
      <c r="Q378" s="29"/>
    </row>
    <row r="379" spans="1:17" x14ac:dyDescent="0.3">
      <c r="A379" s="165"/>
      <c r="B379" s="29"/>
      <c r="H379" s="29"/>
      <c r="I379" s="165"/>
      <c r="J379" s="29"/>
      <c r="K379" s="175"/>
      <c r="L379" s="175" t="str">
        <f t="shared" si="325"/>
        <v/>
      </c>
      <c r="M379" s="29" t="str">
        <f t="shared" ref="M379:N379" si="382">IF(OR(J379="",K379=""),"",IF(AND(G379="STANDARD",H379="NO",L379&lt;31),"YES",IF(AND(G379="STANDARD",H379="YES",L379&lt;45),"YES",IF(AND(G379="EXPEDITED",H379="NO",L379&lt;=3),"YES",IF(AND(G379="EXPEDITED",H379="YES",L379&lt;18),"YES","NO")))))</f>
        <v/>
      </c>
      <c r="N379" s="29" t="str">
        <f t="shared" si="382"/>
        <v/>
      </c>
      <c r="O379" s="29"/>
      <c r="P379" s="29"/>
      <c r="Q379" s="29"/>
    </row>
    <row r="380" spans="1:17" x14ac:dyDescent="0.3">
      <c r="A380" s="165"/>
      <c r="B380" s="29"/>
      <c r="H380" s="29"/>
      <c r="I380" s="165"/>
      <c r="J380" s="29"/>
      <c r="K380" s="175"/>
      <c r="L380" s="175" t="str">
        <f t="shared" si="325"/>
        <v/>
      </c>
      <c r="M380" s="29" t="str">
        <f t="shared" ref="M380:N380" si="383">IF(OR(J380="",K380=""),"",IF(AND(G380="STANDARD",H380="NO",L380&lt;31),"YES",IF(AND(G380="STANDARD",H380="YES",L380&lt;45),"YES",IF(AND(G380="EXPEDITED",H380="NO",L380&lt;=3),"YES",IF(AND(G380="EXPEDITED",H380="YES",L380&lt;18),"YES","NO")))))</f>
        <v/>
      </c>
      <c r="N380" s="29" t="str">
        <f t="shared" si="383"/>
        <v/>
      </c>
      <c r="O380" s="29"/>
      <c r="P380" s="29"/>
      <c r="Q380" s="29"/>
    </row>
    <row r="381" spans="1:17" x14ac:dyDescent="0.3">
      <c r="A381" s="165"/>
      <c r="B381" s="29"/>
      <c r="H381" s="29"/>
      <c r="I381" s="165"/>
      <c r="J381" s="29"/>
      <c r="K381" s="175"/>
      <c r="L381" s="175" t="str">
        <f t="shared" si="325"/>
        <v/>
      </c>
      <c r="M381" s="29" t="str">
        <f t="shared" ref="M381:N381" si="384">IF(OR(J381="",K381=""),"",IF(AND(G381="STANDARD",H381="NO",L381&lt;31),"YES",IF(AND(G381="STANDARD",H381="YES",L381&lt;45),"YES",IF(AND(G381="EXPEDITED",H381="NO",L381&lt;=3),"YES",IF(AND(G381="EXPEDITED",H381="YES",L381&lt;18),"YES","NO")))))</f>
        <v/>
      </c>
      <c r="N381" s="29" t="str">
        <f t="shared" si="384"/>
        <v/>
      </c>
      <c r="O381" s="29"/>
      <c r="P381" s="29"/>
      <c r="Q381" s="29"/>
    </row>
    <row r="382" spans="1:17" x14ac:dyDescent="0.3">
      <c r="A382" s="165"/>
      <c r="B382" s="29"/>
      <c r="H382" s="29"/>
      <c r="I382" s="165"/>
      <c r="J382" s="29"/>
      <c r="K382" s="175"/>
      <c r="L382" s="175" t="str">
        <f t="shared" si="325"/>
        <v/>
      </c>
      <c r="M382" s="29" t="str">
        <f t="shared" ref="M382:N382" si="385">IF(OR(J382="",K382=""),"",IF(AND(G382="STANDARD",H382="NO",L382&lt;31),"YES",IF(AND(G382="STANDARD",H382="YES",L382&lt;45),"YES",IF(AND(G382="EXPEDITED",H382="NO",L382&lt;=3),"YES",IF(AND(G382="EXPEDITED",H382="YES",L382&lt;18),"YES","NO")))))</f>
        <v/>
      </c>
      <c r="N382" s="29" t="str">
        <f t="shared" si="385"/>
        <v/>
      </c>
      <c r="O382" s="29"/>
      <c r="P382" s="29"/>
      <c r="Q382" s="29"/>
    </row>
    <row r="383" spans="1:17" x14ac:dyDescent="0.3">
      <c r="A383" s="165"/>
      <c r="B383" s="29"/>
      <c r="H383" s="29"/>
      <c r="I383" s="165"/>
      <c r="J383" s="29"/>
      <c r="K383" s="175"/>
      <c r="L383" s="175" t="str">
        <f t="shared" si="325"/>
        <v/>
      </c>
      <c r="M383" s="29" t="str">
        <f t="shared" ref="M383:N383" si="386">IF(OR(J383="",K383=""),"",IF(AND(G383="STANDARD",H383="NO",L383&lt;31),"YES",IF(AND(G383="STANDARD",H383="YES",L383&lt;45),"YES",IF(AND(G383="EXPEDITED",H383="NO",L383&lt;=3),"YES",IF(AND(G383="EXPEDITED",H383="YES",L383&lt;18),"YES","NO")))))</f>
        <v/>
      </c>
      <c r="N383" s="29" t="str">
        <f t="shared" si="386"/>
        <v/>
      </c>
      <c r="O383" s="29"/>
      <c r="P383" s="29"/>
      <c r="Q383" s="29"/>
    </row>
    <row r="384" spans="1:17" x14ac:dyDescent="0.3">
      <c r="A384" s="165"/>
      <c r="B384" s="29"/>
      <c r="H384" s="29"/>
      <c r="I384" s="165"/>
      <c r="J384" s="29"/>
      <c r="K384" s="175"/>
      <c r="L384" s="175" t="str">
        <f t="shared" si="325"/>
        <v/>
      </c>
      <c r="M384" s="29" t="str">
        <f t="shared" ref="M384:N384" si="387">IF(OR(J384="",K384=""),"",IF(AND(G384="STANDARD",H384="NO",L384&lt;31),"YES",IF(AND(G384="STANDARD",H384="YES",L384&lt;45),"YES",IF(AND(G384="EXPEDITED",H384="NO",L384&lt;=3),"YES",IF(AND(G384="EXPEDITED",H384="YES",L384&lt;18),"YES","NO")))))</f>
        <v/>
      </c>
      <c r="N384" s="29" t="str">
        <f t="shared" si="387"/>
        <v/>
      </c>
      <c r="O384" s="29"/>
      <c r="P384" s="29"/>
      <c r="Q384" s="29"/>
    </row>
    <row r="385" spans="1:17" x14ac:dyDescent="0.3">
      <c r="A385" s="165"/>
      <c r="B385" s="29"/>
      <c r="H385" s="29"/>
      <c r="I385" s="165"/>
      <c r="J385" s="29"/>
      <c r="K385" s="175"/>
      <c r="L385" s="175" t="str">
        <f t="shared" si="325"/>
        <v/>
      </c>
      <c r="M385" s="29" t="str">
        <f t="shared" ref="M385:N385" si="388">IF(OR(J385="",K385=""),"",IF(AND(G385="STANDARD",H385="NO",L385&lt;31),"YES",IF(AND(G385="STANDARD",H385="YES",L385&lt;45),"YES",IF(AND(G385="EXPEDITED",H385="NO",L385&lt;=3),"YES",IF(AND(G385="EXPEDITED",H385="YES",L385&lt;18),"YES","NO")))))</f>
        <v/>
      </c>
      <c r="N385" s="29" t="str">
        <f t="shared" si="388"/>
        <v/>
      </c>
      <c r="O385" s="29"/>
      <c r="P385" s="29"/>
      <c r="Q385" s="29"/>
    </row>
    <row r="386" spans="1:17" x14ac:dyDescent="0.3">
      <c r="A386" s="165"/>
      <c r="B386" s="29"/>
      <c r="H386" s="29"/>
      <c r="I386" s="165"/>
      <c r="J386" s="29"/>
      <c r="K386" s="175"/>
      <c r="L386" s="175" t="str">
        <f t="shared" si="325"/>
        <v/>
      </c>
      <c r="M386" s="29" t="str">
        <f t="shared" ref="M386:N386" si="389">IF(OR(J386="",K386=""),"",IF(AND(G386="STANDARD",H386="NO",L386&lt;31),"YES",IF(AND(G386="STANDARD",H386="YES",L386&lt;45),"YES",IF(AND(G386="EXPEDITED",H386="NO",L386&lt;=3),"YES",IF(AND(G386="EXPEDITED",H386="YES",L386&lt;18),"YES","NO")))))</f>
        <v/>
      </c>
      <c r="N386" s="29" t="str">
        <f t="shared" si="389"/>
        <v/>
      </c>
      <c r="O386" s="29"/>
      <c r="P386" s="29"/>
      <c r="Q386" s="29"/>
    </row>
    <row r="387" spans="1:17" x14ac:dyDescent="0.3">
      <c r="A387" s="165"/>
      <c r="B387" s="29"/>
      <c r="H387" s="29"/>
      <c r="I387" s="165"/>
      <c r="J387" s="29"/>
      <c r="K387" s="175"/>
      <c r="L387" s="175" t="str">
        <f t="shared" ref="L387:L450" si="390">IF(OR(J387="",K387=""),"",K387-J387)</f>
        <v/>
      </c>
      <c r="M387" s="29" t="str">
        <f t="shared" ref="M387:N387" si="391">IF(OR(J387="",K387=""),"",IF(AND(G387="STANDARD",H387="NO",L387&lt;31),"YES",IF(AND(G387="STANDARD",H387="YES",L387&lt;45),"YES",IF(AND(G387="EXPEDITED",H387="NO",L387&lt;=3),"YES",IF(AND(G387="EXPEDITED",H387="YES",L387&lt;18),"YES","NO")))))</f>
        <v/>
      </c>
      <c r="N387" s="29" t="str">
        <f t="shared" si="391"/>
        <v/>
      </c>
      <c r="O387" s="29"/>
      <c r="P387" s="29"/>
      <c r="Q387" s="29"/>
    </row>
    <row r="388" spans="1:17" x14ac:dyDescent="0.3">
      <c r="A388" s="165"/>
      <c r="B388" s="29"/>
      <c r="H388" s="29"/>
      <c r="I388" s="165"/>
      <c r="J388" s="29"/>
      <c r="K388" s="175"/>
      <c r="L388" s="175" t="str">
        <f t="shared" si="390"/>
        <v/>
      </c>
      <c r="M388" s="29" t="str">
        <f t="shared" ref="M388:N388" si="392">IF(OR(J388="",K388=""),"",IF(AND(G388="STANDARD",H388="NO",L388&lt;31),"YES",IF(AND(G388="STANDARD",H388="YES",L388&lt;45),"YES",IF(AND(G388="EXPEDITED",H388="NO",L388&lt;=3),"YES",IF(AND(G388="EXPEDITED",H388="YES",L388&lt;18),"YES","NO")))))</f>
        <v/>
      </c>
      <c r="N388" s="29" t="str">
        <f t="shared" si="392"/>
        <v/>
      </c>
      <c r="O388" s="29"/>
      <c r="P388" s="29"/>
      <c r="Q388" s="29"/>
    </row>
    <row r="389" spans="1:17" x14ac:dyDescent="0.3">
      <c r="A389" s="165"/>
      <c r="B389" s="29"/>
      <c r="H389" s="29"/>
      <c r="I389" s="165"/>
      <c r="J389" s="29"/>
      <c r="K389" s="175"/>
      <c r="L389" s="175" t="str">
        <f t="shared" si="390"/>
        <v/>
      </c>
      <c r="M389" s="29" t="str">
        <f t="shared" ref="M389:N389" si="393">IF(OR(J389="",K389=""),"",IF(AND(G389="STANDARD",H389="NO",L389&lt;31),"YES",IF(AND(G389="STANDARD",H389="YES",L389&lt;45),"YES",IF(AND(G389="EXPEDITED",H389="NO",L389&lt;=3),"YES",IF(AND(G389="EXPEDITED",H389="YES",L389&lt;18),"YES","NO")))))</f>
        <v/>
      </c>
      <c r="N389" s="29" t="str">
        <f t="shared" si="393"/>
        <v/>
      </c>
      <c r="O389" s="29"/>
      <c r="P389" s="29"/>
      <c r="Q389" s="29"/>
    </row>
    <row r="390" spans="1:17" x14ac:dyDescent="0.3">
      <c r="A390" s="165"/>
      <c r="B390" s="29"/>
      <c r="H390" s="29"/>
      <c r="I390" s="165"/>
      <c r="J390" s="29"/>
      <c r="K390" s="175"/>
      <c r="L390" s="175" t="str">
        <f t="shared" si="390"/>
        <v/>
      </c>
      <c r="M390" s="29" t="str">
        <f t="shared" ref="M390:N390" si="394">IF(OR(J390="",K390=""),"",IF(AND(G390="STANDARD",H390="NO",L390&lt;31),"YES",IF(AND(G390="STANDARD",H390="YES",L390&lt;45),"YES",IF(AND(G390="EXPEDITED",H390="NO",L390&lt;=3),"YES",IF(AND(G390="EXPEDITED",H390="YES",L390&lt;18),"YES","NO")))))</f>
        <v/>
      </c>
      <c r="N390" s="29" t="str">
        <f t="shared" si="394"/>
        <v/>
      </c>
      <c r="O390" s="29"/>
      <c r="P390" s="29"/>
      <c r="Q390" s="29"/>
    </row>
    <row r="391" spans="1:17" x14ac:dyDescent="0.3">
      <c r="A391" s="165"/>
      <c r="B391" s="29"/>
      <c r="H391" s="29"/>
      <c r="I391" s="165"/>
      <c r="J391" s="29"/>
      <c r="K391" s="175"/>
      <c r="L391" s="175" t="str">
        <f t="shared" si="390"/>
        <v/>
      </c>
      <c r="M391" s="29" t="str">
        <f t="shared" ref="M391:N391" si="395">IF(OR(J391="",K391=""),"",IF(AND(G391="STANDARD",H391="NO",L391&lt;31),"YES",IF(AND(G391="STANDARD",H391="YES",L391&lt;45),"YES",IF(AND(G391="EXPEDITED",H391="NO",L391&lt;=3),"YES",IF(AND(G391="EXPEDITED",H391="YES",L391&lt;18),"YES","NO")))))</f>
        <v/>
      </c>
      <c r="N391" s="29" t="str">
        <f t="shared" si="395"/>
        <v/>
      </c>
      <c r="O391" s="29"/>
      <c r="P391" s="29"/>
      <c r="Q391" s="29"/>
    </row>
    <row r="392" spans="1:17" x14ac:dyDescent="0.3">
      <c r="A392" s="165"/>
      <c r="B392" s="29"/>
      <c r="H392" s="29"/>
      <c r="I392" s="165"/>
      <c r="J392" s="29"/>
      <c r="K392" s="175"/>
      <c r="L392" s="175" t="str">
        <f t="shared" si="390"/>
        <v/>
      </c>
      <c r="M392" s="29" t="str">
        <f t="shared" ref="M392:N392" si="396">IF(OR(J392="",K392=""),"",IF(AND(G392="STANDARD",H392="NO",L392&lt;31),"YES",IF(AND(G392="STANDARD",H392="YES",L392&lt;45),"YES",IF(AND(G392="EXPEDITED",H392="NO",L392&lt;=3),"YES",IF(AND(G392="EXPEDITED",H392="YES",L392&lt;18),"YES","NO")))))</f>
        <v/>
      </c>
      <c r="N392" s="29" t="str">
        <f t="shared" si="396"/>
        <v/>
      </c>
      <c r="O392" s="29"/>
      <c r="P392" s="29"/>
      <c r="Q392" s="29"/>
    </row>
    <row r="393" spans="1:17" x14ac:dyDescent="0.3">
      <c r="A393" s="165"/>
      <c r="B393" s="29"/>
      <c r="H393" s="29"/>
      <c r="I393" s="165"/>
      <c r="J393" s="29"/>
      <c r="K393" s="175"/>
      <c r="L393" s="175" t="str">
        <f t="shared" si="390"/>
        <v/>
      </c>
      <c r="M393" s="29" t="str">
        <f t="shared" ref="M393:N393" si="397">IF(OR(J393="",K393=""),"",IF(AND(G393="STANDARD",H393="NO",L393&lt;31),"YES",IF(AND(G393="STANDARD",H393="YES",L393&lt;45),"YES",IF(AND(G393="EXPEDITED",H393="NO",L393&lt;=3),"YES",IF(AND(G393="EXPEDITED",H393="YES",L393&lt;18),"YES","NO")))))</f>
        <v/>
      </c>
      <c r="N393" s="29" t="str">
        <f t="shared" si="397"/>
        <v/>
      </c>
      <c r="O393" s="29"/>
      <c r="P393" s="29"/>
      <c r="Q393" s="29"/>
    </row>
    <row r="394" spans="1:17" x14ac:dyDescent="0.3">
      <c r="A394" s="165"/>
      <c r="B394" s="29"/>
      <c r="H394" s="29"/>
      <c r="I394" s="165"/>
      <c r="J394" s="29"/>
      <c r="K394" s="175"/>
      <c r="L394" s="175" t="str">
        <f t="shared" si="390"/>
        <v/>
      </c>
      <c r="M394" s="29" t="str">
        <f t="shared" ref="M394:N394" si="398">IF(OR(J394="",K394=""),"",IF(AND(G394="STANDARD",H394="NO",L394&lt;31),"YES",IF(AND(G394="STANDARD",H394="YES",L394&lt;45),"YES",IF(AND(G394="EXPEDITED",H394="NO",L394&lt;=3),"YES",IF(AND(G394="EXPEDITED",H394="YES",L394&lt;18),"YES","NO")))))</f>
        <v/>
      </c>
      <c r="N394" s="29" t="str">
        <f t="shared" si="398"/>
        <v/>
      </c>
      <c r="O394" s="29"/>
      <c r="P394" s="29"/>
      <c r="Q394" s="29"/>
    </row>
    <row r="395" spans="1:17" x14ac:dyDescent="0.3">
      <c r="A395" s="165"/>
      <c r="B395" s="29"/>
      <c r="H395" s="29"/>
      <c r="I395" s="165"/>
      <c r="J395" s="29"/>
      <c r="K395" s="175"/>
      <c r="L395" s="175" t="str">
        <f t="shared" si="390"/>
        <v/>
      </c>
      <c r="M395" s="29" t="str">
        <f t="shared" ref="M395:N395" si="399">IF(OR(J395="",K395=""),"",IF(AND(G395="STANDARD",H395="NO",L395&lt;31),"YES",IF(AND(G395="STANDARD",H395="YES",L395&lt;45),"YES",IF(AND(G395="EXPEDITED",H395="NO",L395&lt;=3),"YES",IF(AND(G395="EXPEDITED",H395="YES",L395&lt;18),"YES","NO")))))</f>
        <v/>
      </c>
      <c r="N395" s="29" t="str">
        <f t="shared" si="399"/>
        <v/>
      </c>
      <c r="O395" s="29"/>
      <c r="P395" s="29"/>
      <c r="Q395" s="29"/>
    </row>
    <row r="396" spans="1:17" x14ac:dyDescent="0.3">
      <c r="A396" s="165"/>
      <c r="B396" s="29"/>
      <c r="H396" s="29"/>
      <c r="I396" s="165"/>
      <c r="J396" s="29"/>
      <c r="K396" s="175"/>
      <c r="L396" s="175" t="str">
        <f t="shared" si="390"/>
        <v/>
      </c>
      <c r="M396" s="29" t="str">
        <f t="shared" ref="M396:N396" si="400">IF(OR(J396="",K396=""),"",IF(AND(G396="STANDARD",H396="NO",L396&lt;31),"YES",IF(AND(G396="STANDARD",H396="YES",L396&lt;45),"YES",IF(AND(G396="EXPEDITED",H396="NO",L396&lt;=3),"YES",IF(AND(G396="EXPEDITED",H396="YES",L396&lt;18),"YES","NO")))))</f>
        <v/>
      </c>
      <c r="N396" s="29" t="str">
        <f t="shared" si="400"/>
        <v/>
      </c>
      <c r="O396" s="29"/>
      <c r="P396" s="29"/>
      <c r="Q396" s="29"/>
    </row>
    <row r="397" spans="1:17" x14ac:dyDescent="0.3">
      <c r="A397" s="165"/>
      <c r="B397" s="29"/>
      <c r="H397" s="29"/>
      <c r="I397" s="165"/>
      <c r="J397" s="29"/>
      <c r="K397" s="175"/>
      <c r="L397" s="175" t="str">
        <f t="shared" si="390"/>
        <v/>
      </c>
      <c r="M397" s="29" t="str">
        <f t="shared" ref="M397:N397" si="401">IF(OR(J397="",K397=""),"",IF(AND(G397="STANDARD",H397="NO",L397&lt;31),"YES",IF(AND(G397="STANDARD",H397="YES",L397&lt;45),"YES",IF(AND(G397="EXPEDITED",H397="NO",L397&lt;=3),"YES",IF(AND(G397="EXPEDITED",H397="YES",L397&lt;18),"YES","NO")))))</f>
        <v/>
      </c>
      <c r="N397" s="29" t="str">
        <f t="shared" si="401"/>
        <v/>
      </c>
      <c r="O397" s="29"/>
      <c r="P397" s="29"/>
      <c r="Q397" s="29"/>
    </row>
    <row r="398" spans="1:17" x14ac:dyDescent="0.3">
      <c r="A398" s="165"/>
      <c r="B398" s="29"/>
      <c r="H398" s="29"/>
      <c r="I398" s="165"/>
      <c r="J398" s="29"/>
      <c r="K398" s="175"/>
      <c r="L398" s="175" t="str">
        <f t="shared" si="390"/>
        <v/>
      </c>
      <c r="M398" s="29" t="str">
        <f t="shared" ref="M398:N398" si="402">IF(OR(J398="",K398=""),"",IF(AND(G398="STANDARD",H398="NO",L398&lt;31),"YES",IF(AND(G398="STANDARD",H398="YES",L398&lt;45),"YES",IF(AND(G398="EXPEDITED",H398="NO",L398&lt;=3),"YES",IF(AND(G398="EXPEDITED",H398="YES",L398&lt;18),"YES","NO")))))</f>
        <v/>
      </c>
      <c r="N398" s="29" t="str">
        <f t="shared" si="402"/>
        <v/>
      </c>
      <c r="O398" s="29"/>
      <c r="P398" s="29"/>
      <c r="Q398" s="29"/>
    </row>
    <row r="399" spans="1:17" x14ac:dyDescent="0.3">
      <c r="A399" s="165"/>
      <c r="B399" s="29"/>
      <c r="H399" s="29"/>
      <c r="I399" s="165"/>
      <c r="J399" s="29"/>
      <c r="K399" s="175"/>
      <c r="L399" s="175" t="str">
        <f t="shared" si="390"/>
        <v/>
      </c>
      <c r="M399" s="29" t="str">
        <f t="shared" ref="M399:N399" si="403">IF(OR(J399="",K399=""),"",IF(AND(G399="STANDARD",H399="NO",L399&lt;31),"YES",IF(AND(G399="STANDARD",H399="YES",L399&lt;45),"YES",IF(AND(G399="EXPEDITED",H399="NO",L399&lt;=3),"YES",IF(AND(G399="EXPEDITED",H399="YES",L399&lt;18),"YES","NO")))))</f>
        <v/>
      </c>
      <c r="N399" s="29" t="str">
        <f t="shared" si="403"/>
        <v/>
      </c>
      <c r="O399" s="29"/>
      <c r="P399" s="29"/>
      <c r="Q399" s="29"/>
    </row>
    <row r="400" spans="1:17" x14ac:dyDescent="0.3">
      <c r="A400" s="165"/>
      <c r="B400" s="29"/>
      <c r="H400" s="29"/>
      <c r="I400" s="165"/>
      <c r="J400" s="29"/>
      <c r="K400" s="175"/>
      <c r="L400" s="175" t="str">
        <f t="shared" si="390"/>
        <v/>
      </c>
      <c r="M400" s="29" t="str">
        <f t="shared" ref="M400:N400" si="404">IF(OR(J400="",K400=""),"",IF(AND(G400="STANDARD",H400="NO",L400&lt;31),"YES",IF(AND(G400="STANDARD",H400="YES",L400&lt;45),"YES",IF(AND(G400="EXPEDITED",H400="NO",L400&lt;=3),"YES",IF(AND(G400="EXPEDITED",H400="YES",L400&lt;18),"YES","NO")))))</f>
        <v/>
      </c>
      <c r="N400" s="29" t="str">
        <f t="shared" si="404"/>
        <v/>
      </c>
      <c r="O400" s="29"/>
      <c r="P400" s="29"/>
      <c r="Q400" s="29"/>
    </row>
    <row r="401" spans="1:17" x14ac:dyDescent="0.3">
      <c r="A401" s="165"/>
      <c r="B401" s="29"/>
      <c r="H401" s="29"/>
      <c r="I401" s="165"/>
      <c r="J401" s="29"/>
      <c r="K401" s="175"/>
      <c r="L401" s="175" t="str">
        <f t="shared" si="390"/>
        <v/>
      </c>
      <c r="M401" s="29" t="str">
        <f t="shared" ref="M401:N401" si="405">IF(OR(J401="",K401=""),"",IF(AND(G401="STANDARD",H401="NO",L401&lt;31),"YES",IF(AND(G401="STANDARD",H401="YES",L401&lt;45),"YES",IF(AND(G401="EXPEDITED",H401="NO",L401&lt;=3),"YES",IF(AND(G401="EXPEDITED",H401="YES",L401&lt;18),"YES","NO")))))</f>
        <v/>
      </c>
      <c r="N401" s="29" t="str">
        <f t="shared" si="405"/>
        <v/>
      </c>
      <c r="O401" s="29"/>
      <c r="P401" s="29"/>
      <c r="Q401" s="29"/>
    </row>
    <row r="402" spans="1:17" x14ac:dyDescent="0.3">
      <c r="A402" s="165"/>
      <c r="B402" s="29"/>
      <c r="H402" s="29"/>
      <c r="I402" s="165"/>
      <c r="J402" s="29"/>
      <c r="K402" s="175"/>
      <c r="L402" s="175" t="str">
        <f t="shared" si="390"/>
        <v/>
      </c>
      <c r="M402" s="29" t="str">
        <f t="shared" ref="M402:N402" si="406">IF(OR(J402="",K402=""),"",IF(AND(G402="STANDARD",H402="NO",L402&lt;31),"YES",IF(AND(G402="STANDARD",H402="YES",L402&lt;45),"YES",IF(AND(G402="EXPEDITED",H402="NO",L402&lt;=3),"YES",IF(AND(G402="EXPEDITED",H402="YES",L402&lt;18),"YES","NO")))))</f>
        <v/>
      </c>
      <c r="N402" s="29" t="str">
        <f t="shared" si="406"/>
        <v/>
      </c>
      <c r="O402" s="29"/>
      <c r="P402" s="29"/>
      <c r="Q402" s="29"/>
    </row>
    <row r="403" spans="1:17" x14ac:dyDescent="0.3">
      <c r="A403" s="165"/>
      <c r="B403" s="29"/>
      <c r="H403" s="29"/>
      <c r="I403" s="165"/>
      <c r="J403" s="29"/>
      <c r="K403" s="175"/>
      <c r="L403" s="175" t="str">
        <f t="shared" si="390"/>
        <v/>
      </c>
      <c r="M403" s="29" t="str">
        <f t="shared" ref="M403:N403" si="407">IF(OR(J403="",K403=""),"",IF(AND(G403="STANDARD",H403="NO",L403&lt;31),"YES",IF(AND(G403="STANDARD",H403="YES",L403&lt;45),"YES",IF(AND(G403="EXPEDITED",H403="NO",L403&lt;=3),"YES",IF(AND(G403="EXPEDITED",H403="YES",L403&lt;18),"YES","NO")))))</f>
        <v/>
      </c>
      <c r="N403" s="29" t="str">
        <f t="shared" si="407"/>
        <v/>
      </c>
      <c r="O403" s="29"/>
      <c r="P403" s="29"/>
      <c r="Q403" s="29"/>
    </row>
    <row r="404" spans="1:17" x14ac:dyDescent="0.3">
      <c r="A404" s="165"/>
      <c r="B404" s="29"/>
      <c r="H404" s="29"/>
      <c r="I404" s="165"/>
      <c r="J404" s="29"/>
      <c r="K404" s="175"/>
      <c r="L404" s="175" t="str">
        <f t="shared" si="390"/>
        <v/>
      </c>
      <c r="M404" s="29" t="str">
        <f t="shared" ref="M404:N404" si="408">IF(OR(J404="",K404=""),"",IF(AND(G404="STANDARD",H404="NO",L404&lt;31),"YES",IF(AND(G404="STANDARD",H404="YES",L404&lt;45),"YES",IF(AND(G404="EXPEDITED",H404="NO",L404&lt;=3),"YES",IF(AND(G404="EXPEDITED",H404="YES",L404&lt;18),"YES","NO")))))</f>
        <v/>
      </c>
      <c r="N404" s="29" t="str">
        <f t="shared" si="408"/>
        <v/>
      </c>
      <c r="O404" s="29"/>
      <c r="P404" s="29"/>
      <c r="Q404" s="29"/>
    </row>
    <row r="405" spans="1:17" x14ac:dyDescent="0.3">
      <c r="A405" s="165"/>
      <c r="B405" s="29"/>
      <c r="H405" s="29"/>
      <c r="I405" s="165"/>
      <c r="J405" s="29"/>
      <c r="K405" s="175"/>
      <c r="L405" s="175" t="str">
        <f t="shared" si="390"/>
        <v/>
      </c>
      <c r="M405" s="29" t="str">
        <f t="shared" ref="M405:N405" si="409">IF(OR(J405="",K405=""),"",IF(AND(G405="STANDARD",H405="NO",L405&lt;31),"YES",IF(AND(G405="STANDARD",H405="YES",L405&lt;45),"YES",IF(AND(G405="EXPEDITED",H405="NO",L405&lt;=3),"YES",IF(AND(G405="EXPEDITED",H405="YES",L405&lt;18),"YES","NO")))))</f>
        <v/>
      </c>
      <c r="N405" s="29" t="str">
        <f t="shared" si="409"/>
        <v/>
      </c>
      <c r="O405" s="29"/>
      <c r="P405" s="29"/>
      <c r="Q405" s="29"/>
    </row>
    <row r="406" spans="1:17" x14ac:dyDescent="0.3">
      <c r="A406" s="165"/>
      <c r="B406" s="29"/>
      <c r="H406" s="29"/>
      <c r="I406" s="165"/>
      <c r="J406" s="29"/>
      <c r="K406" s="175"/>
      <c r="L406" s="175" t="str">
        <f t="shared" si="390"/>
        <v/>
      </c>
      <c r="M406" s="29" t="str">
        <f t="shared" ref="M406:N406" si="410">IF(OR(J406="",K406=""),"",IF(AND(G406="STANDARD",H406="NO",L406&lt;31),"YES",IF(AND(G406="STANDARD",H406="YES",L406&lt;45),"YES",IF(AND(G406="EXPEDITED",H406="NO",L406&lt;=3),"YES",IF(AND(G406="EXPEDITED",H406="YES",L406&lt;18),"YES","NO")))))</f>
        <v/>
      </c>
      <c r="N406" s="29" t="str">
        <f t="shared" si="410"/>
        <v/>
      </c>
      <c r="O406" s="29"/>
      <c r="P406" s="29"/>
      <c r="Q406" s="29"/>
    </row>
    <row r="407" spans="1:17" x14ac:dyDescent="0.3">
      <c r="A407" s="165"/>
      <c r="B407" s="29"/>
      <c r="H407" s="29"/>
      <c r="I407" s="165"/>
      <c r="J407" s="29"/>
      <c r="K407" s="175"/>
      <c r="L407" s="175" t="str">
        <f t="shared" si="390"/>
        <v/>
      </c>
      <c r="M407" s="29" t="str">
        <f t="shared" ref="M407:N407" si="411">IF(OR(J407="",K407=""),"",IF(AND(G407="STANDARD",H407="NO",L407&lt;31),"YES",IF(AND(G407="STANDARD",H407="YES",L407&lt;45),"YES",IF(AND(G407="EXPEDITED",H407="NO",L407&lt;=3),"YES",IF(AND(G407="EXPEDITED",H407="YES",L407&lt;18),"YES","NO")))))</f>
        <v/>
      </c>
      <c r="N407" s="29" t="str">
        <f t="shared" si="411"/>
        <v/>
      </c>
      <c r="O407" s="29"/>
      <c r="P407" s="29"/>
      <c r="Q407" s="29"/>
    </row>
    <row r="408" spans="1:17" x14ac:dyDescent="0.3">
      <c r="A408" s="165"/>
      <c r="B408" s="29"/>
      <c r="H408" s="29"/>
      <c r="I408" s="165"/>
      <c r="J408" s="29"/>
      <c r="K408" s="175"/>
      <c r="L408" s="175" t="str">
        <f t="shared" si="390"/>
        <v/>
      </c>
      <c r="M408" s="29" t="str">
        <f t="shared" ref="M408:N408" si="412">IF(OR(J408="",K408=""),"",IF(AND(G408="STANDARD",H408="NO",L408&lt;31),"YES",IF(AND(G408="STANDARD",H408="YES",L408&lt;45),"YES",IF(AND(G408="EXPEDITED",H408="NO",L408&lt;=3),"YES",IF(AND(G408="EXPEDITED",H408="YES",L408&lt;18),"YES","NO")))))</f>
        <v/>
      </c>
      <c r="N408" s="29" t="str">
        <f t="shared" si="412"/>
        <v/>
      </c>
      <c r="O408" s="29"/>
      <c r="P408" s="29"/>
      <c r="Q408" s="29"/>
    </row>
    <row r="409" spans="1:17" x14ac:dyDescent="0.3">
      <c r="A409" s="165"/>
      <c r="B409" s="29"/>
      <c r="H409" s="29"/>
      <c r="I409" s="165"/>
      <c r="J409" s="29"/>
      <c r="K409" s="175"/>
      <c r="L409" s="175" t="str">
        <f t="shared" si="390"/>
        <v/>
      </c>
      <c r="M409" s="29" t="str">
        <f t="shared" ref="M409:N409" si="413">IF(OR(J409="",K409=""),"",IF(AND(G409="STANDARD",H409="NO",L409&lt;31),"YES",IF(AND(G409="STANDARD",H409="YES",L409&lt;45),"YES",IF(AND(G409="EXPEDITED",H409="NO",L409&lt;=3),"YES",IF(AND(G409="EXPEDITED",H409="YES",L409&lt;18),"YES","NO")))))</f>
        <v/>
      </c>
      <c r="N409" s="29" t="str">
        <f t="shared" si="413"/>
        <v/>
      </c>
      <c r="O409" s="29"/>
      <c r="P409" s="29"/>
      <c r="Q409" s="29"/>
    </row>
    <row r="410" spans="1:17" x14ac:dyDescent="0.3">
      <c r="A410" s="165"/>
      <c r="B410" s="29"/>
      <c r="H410" s="29"/>
      <c r="I410" s="165"/>
      <c r="J410" s="29"/>
      <c r="K410" s="175"/>
      <c r="L410" s="175" t="str">
        <f t="shared" si="390"/>
        <v/>
      </c>
      <c r="M410" s="29" t="str">
        <f t="shared" ref="M410:N410" si="414">IF(OR(J410="",K410=""),"",IF(AND(G410="STANDARD",H410="NO",L410&lt;31),"YES",IF(AND(G410="STANDARD",H410="YES",L410&lt;45),"YES",IF(AND(G410="EXPEDITED",H410="NO",L410&lt;=3),"YES",IF(AND(G410="EXPEDITED",H410="YES",L410&lt;18),"YES","NO")))))</f>
        <v/>
      </c>
      <c r="N410" s="29" t="str">
        <f t="shared" si="414"/>
        <v/>
      </c>
      <c r="O410" s="29"/>
      <c r="P410" s="29"/>
      <c r="Q410" s="29"/>
    </row>
    <row r="411" spans="1:17" x14ac:dyDescent="0.3">
      <c r="A411" s="165"/>
      <c r="B411" s="29"/>
      <c r="H411" s="29"/>
      <c r="I411" s="165"/>
      <c r="J411" s="29"/>
      <c r="K411" s="175"/>
      <c r="L411" s="175" t="str">
        <f t="shared" si="390"/>
        <v/>
      </c>
      <c r="M411" s="29" t="str">
        <f t="shared" ref="M411:N411" si="415">IF(OR(J411="",K411=""),"",IF(AND(G411="STANDARD",H411="NO",L411&lt;31),"YES",IF(AND(G411="STANDARD",H411="YES",L411&lt;45),"YES",IF(AND(G411="EXPEDITED",H411="NO",L411&lt;=3),"YES",IF(AND(G411="EXPEDITED",H411="YES",L411&lt;18),"YES","NO")))))</f>
        <v/>
      </c>
      <c r="N411" s="29" t="str">
        <f t="shared" si="415"/>
        <v/>
      </c>
      <c r="O411" s="29"/>
      <c r="P411" s="29"/>
      <c r="Q411" s="29"/>
    </row>
    <row r="412" spans="1:17" x14ac:dyDescent="0.3">
      <c r="A412" s="165"/>
      <c r="B412" s="29"/>
      <c r="H412" s="29"/>
      <c r="I412" s="165"/>
      <c r="J412" s="29"/>
      <c r="K412" s="175"/>
      <c r="L412" s="175" t="str">
        <f t="shared" si="390"/>
        <v/>
      </c>
      <c r="M412" s="29" t="str">
        <f t="shared" ref="M412:N412" si="416">IF(OR(J412="",K412=""),"",IF(AND(G412="STANDARD",H412="NO",L412&lt;31),"YES",IF(AND(G412="STANDARD",H412="YES",L412&lt;45),"YES",IF(AND(G412="EXPEDITED",H412="NO",L412&lt;=3),"YES",IF(AND(G412="EXPEDITED",H412="YES",L412&lt;18),"YES","NO")))))</f>
        <v/>
      </c>
      <c r="N412" s="29" t="str">
        <f t="shared" si="416"/>
        <v/>
      </c>
      <c r="O412" s="29"/>
      <c r="P412" s="29"/>
      <c r="Q412" s="29"/>
    </row>
    <row r="413" spans="1:17" x14ac:dyDescent="0.3">
      <c r="A413" s="165"/>
      <c r="B413" s="29"/>
      <c r="H413" s="29"/>
      <c r="I413" s="165"/>
      <c r="J413" s="29"/>
      <c r="K413" s="175"/>
      <c r="L413" s="175" t="str">
        <f t="shared" si="390"/>
        <v/>
      </c>
      <c r="M413" s="29" t="str">
        <f t="shared" ref="M413:N413" si="417">IF(OR(J413="",K413=""),"",IF(AND(G413="STANDARD",H413="NO",L413&lt;31),"YES",IF(AND(G413="STANDARD",H413="YES",L413&lt;45),"YES",IF(AND(G413="EXPEDITED",H413="NO",L413&lt;=3),"YES",IF(AND(G413="EXPEDITED",H413="YES",L413&lt;18),"YES","NO")))))</f>
        <v/>
      </c>
      <c r="N413" s="29" t="str">
        <f t="shared" si="417"/>
        <v/>
      </c>
      <c r="O413" s="29"/>
      <c r="P413" s="29"/>
      <c r="Q413" s="29"/>
    </row>
    <row r="414" spans="1:17" x14ac:dyDescent="0.3">
      <c r="A414" s="165"/>
      <c r="B414" s="29"/>
      <c r="H414" s="29"/>
      <c r="I414" s="165"/>
      <c r="J414" s="29"/>
      <c r="K414" s="175"/>
      <c r="L414" s="175" t="str">
        <f t="shared" si="390"/>
        <v/>
      </c>
      <c r="M414" s="29" t="str">
        <f t="shared" ref="M414:N414" si="418">IF(OR(J414="",K414=""),"",IF(AND(G414="STANDARD",H414="NO",L414&lt;31),"YES",IF(AND(G414="STANDARD",H414="YES",L414&lt;45),"YES",IF(AND(G414="EXPEDITED",H414="NO",L414&lt;=3),"YES",IF(AND(G414="EXPEDITED",H414="YES",L414&lt;18),"YES","NO")))))</f>
        <v/>
      </c>
      <c r="N414" s="29" t="str">
        <f t="shared" si="418"/>
        <v/>
      </c>
      <c r="O414" s="29"/>
      <c r="P414" s="29"/>
      <c r="Q414" s="29"/>
    </row>
    <row r="415" spans="1:17" x14ac:dyDescent="0.3">
      <c r="A415" s="165"/>
      <c r="B415" s="29"/>
      <c r="H415" s="29"/>
      <c r="I415" s="165"/>
      <c r="J415" s="29"/>
      <c r="K415" s="175"/>
      <c r="L415" s="175" t="str">
        <f t="shared" si="390"/>
        <v/>
      </c>
      <c r="M415" s="29" t="str">
        <f t="shared" ref="M415:N415" si="419">IF(OR(J415="",K415=""),"",IF(AND(G415="STANDARD",H415="NO",L415&lt;31),"YES",IF(AND(G415="STANDARD",H415="YES",L415&lt;45),"YES",IF(AND(G415="EXPEDITED",H415="NO",L415&lt;=3),"YES",IF(AND(G415="EXPEDITED",H415="YES",L415&lt;18),"YES","NO")))))</f>
        <v/>
      </c>
      <c r="N415" s="29" t="str">
        <f t="shared" si="419"/>
        <v/>
      </c>
      <c r="O415" s="29"/>
      <c r="P415" s="29"/>
      <c r="Q415" s="29"/>
    </row>
    <row r="416" spans="1:17" x14ac:dyDescent="0.3">
      <c r="A416" s="165"/>
      <c r="B416" s="29"/>
      <c r="H416" s="29"/>
      <c r="I416" s="165"/>
      <c r="J416" s="29"/>
      <c r="K416" s="175"/>
      <c r="L416" s="175" t="str">
        <f t="shared" si="390"/>
        <v/>
      </c>
      <c r="M416" s="29" t="str">
        <f t="shared" ref="M416:N416" si="420">IF(OR(J416="",K416=""),"",IF(AND(G416="STANDARD",H416="NO",L416&lt;31),"YES",IF(AND(G416="STANDARD",H416="YES",L416&lt;45),"YES",IF(AND(G416="EXPEDITED",H416="NO",L416&lt;=3),"YES",IF(AND(G416="EXPEDITED",H416="YES",L416&lt;18),"YES","NO")))))</f>
        <v/>
      </c>
      <c r="N416" s="29" t="str">
        <f t="shared" si="420"/>
        <v/>
      </c>
      <c r="O416" s="29"/>
      <c r="P416" s="29"/>
      <c r="Q416" s="29"/>
    </row>
    <row r="417" spans="1:17" x14ac:dyDescent="0.3">
      <c r="A417" s="165"/>
      <c r="B417" s="29"/>
      <c r="H417" s="29"/>
      <c r="I417" s="165"/>
      <c r="J417" s="29"/>
      <c r="K417" s="175"/>
      <c r="L417" s="175" t="str">
        <f t="shared" si="390"/>
        <v/>
      </c>
      <c r="M417" s="29" t="str">
        <f t="shared" ref="M417:N417" si="421">IF(OR(J417="",K417=""),"",IF(AND(G417="STANDARD",H417="NO",L417&lt;31),"YES",IF(AND(G417="STANDARD",H417="YES",L417&lt;45),"YES",IF(AND(G417="EXPEDITED",H417="NO",L417&lt;=3),"YES",IF(AND(G417="EXPEDITED",H417="YES",L417&lt;18),"YES","NO")))))</f>
        <v/>
      </c>
      <c r="N417" s="29" t="str">
        <f t="shared" si="421"/>
        <v/>
      </c>
      <c r="O417" s="29"/>
      <c r="P417" s="29"/>
      <c r="Q417" s="29"/>
    </row>
    <row r="418" spans="1:17" x14ac:dyDescent="0.3">
      <c r="A418" s="165"/>
      <c r="B418" s="29"/>
      <c r="H418" s="29"/>
      <c r="I418" s="165"/>
      <c r="J418" s="29"/>
      <c r="K418" s="175"/>
      <c r="L418" s="175" t="str">
        <f t="shared" si="390"/>
        <v/>
      </c>
      <c r="M418" s="29" t="str">
        <f t="shared" ref="M418:N418" si="422">IF(OR(J418="",K418=""),"",IF(AND(G418="STANDARD",H418="NO",L418&lt;31),"YES",IF(AND(G418="STANDARD",H418="YES",L418&lt;45),"YES",IF(AND(G418="EXPEDITED",H418="NO",L418&lt;=3),"YES",IF(AND(G418="EXPEDITED",H418="YES",L418&lt;18),"YES","NO")))))</f>
        <v/>
      </c>
      <c r="N418" s="29" t="str">
        <f t="shared" si="422"/>
        <v/>
      </c>
      <c r="O418" s="29"/>
      <c r="P418" s="29"/>
      <c r="Q418" s="29"/>
    </row>
    <row r="419" spans="1:17" x14ac:dyDescent="0.3">
      <c r="A419" s="165"/>
      <c r="B419" s="29"/>
      <c r="H419" s="29"/>
      <c r="I419" s="165"/>
      <c r="J419" s="29"/>
      <c r="K419" s="175"/>
      <c r="L419" s="175" t="str">
        <f t="shared" si="390"/>
        <v/>
      </c>
      <c r="M419" s="29" t="str">
        <f t="shared" ref="M419:N419" si="423">IF(OR(J419="",K419=""),"",IF(AND(G419="STANDARD",H419="NO",L419&lt;31),"YES",IF(AND(G419="STANDARD",H419="YES",L419&lt;45),"YES",IF(AND(G419="EXPEDITED",H419="NO",L419&lt;=3),"YES",IF(AND(G419="EXPEDITED",H419="YES",L419&lt;18),"YES","NO")))))</f>
        <v/>
      </c>
      <c r="N419" s="29" t="str">
        <f t="shared" si="423"/>
        <v/>
      </c>
      <c r="O419" s="29"/>
      <c r="P419" s="29"/>
      <c r="Q419" s="29"/>
    </row>
    <row r="420" spans="1:17" x14ac:dyDescent="0.3">
      <c r="A420" s="165"/>
      <c r="B420" s="29"/>
      <c r="H420" s="29"/>
      <c r="I420" s="165"/>
      <c r="J420" s="29"/>
      <c r="K420" s="175"/>
      <c r="L420" s="175" t="str">
        <f t="shared" si="390"/>
        <v/>
      </c>
      <c r="M420" s="29" t="str">
        <f t="shared" ref="M420:N420" si="424">IF(OR(J420="",K420=""),"",IF(AND(G420="STANDARD",H420="NO",L420&lt;31),"YES",IF(AND(G420="STANDARD",H420="YES",L420&lt;45),"YES",IF(AND(G420="EXPEDITED",H420="NO",L420&lt;=3),"YES",IF(AND(G420="EXPEDITED",H420="YES",L420&lt;18),"YES","NO")))))</f>
        <v/>
      </c>
      <c r="N420" s="29" t="str">
        <f t="shared" si="424"/>
        <v/>
      </c>
      <c r="O420" s="29"/>
      <c r="P420" s="29"/>
      <c r="Q420" s="29"/>
    </row>
    <row r="421" spans="1:17" x14ac:dyDescent="0.3">
      <c r="A421" s="165"/>
      <c r="B421" s="29"/>
      <c r="H421" s="29"/>
      <c r="I421" s="165"/>
      <c r="J421" s="29"/>
      <c r="K421" s="175"/>
      <c r="L421" s="175" t="str">
        <f t="shared" si="390"/>
        <v/>
      </c>
      <c r="M421" s="29" t="str">
        <f t="shared" ref="M421:N421" si="425">IF(OR(J421="",K421=""),"",IF(AND(G421="STANDARD",H421="NO",L421&lt;31),"YES",IF(AND(G421="STANDARD",H421="YES",L421&lt;45),"YES",IF(AND(G421="EXPEDITED",H421="NO",L421&lt;=3),"YES",IF(AND(G421="EXPEDITED",H421="YES",L421&lt;18),"YES","NO")))))</f>
        <v/>
      </c>
      <c r="N421" s="29" t="str">
        <f t="shared" si="425"/>
        <v/>
      </c>
      <c r="O421" s="29"/>
      <c r="P421" s="29"/>
      <c r="Q421" s="29"/>
    </row>
    <row r="422" spans="1:17" x14ac:dyDescent="0.3">
      <c r="A422" s="165"/>
      <c r="B422" s="29"/>
      <c r="H422" s="29"/>
      <c r="I422" s="165"/>
      <c r="J422" s="29"/>
      <c r="K422" s="175"/>
      <c r="L422" s="175" t="str">
        <f t="shared" si="390"/>
        <v/>
      </c>
      <c r="M422" s="29" t="str">
        <f t="shared" ref="M422:N422" si="426">IF(OR(J422="",K422=""),"",IF(AND(G422="STANDARD",H422="NO",L422&lt;31),"YES",IF(AND(G422="STANDARD",H422="YES",L422&lt;45),"YES",IF(AND(G422="EXPEDITED",H422="NO",L422&lt;=3),"YES",IF(AND(G422="EXPEDITED",H422="YES",L422&lt;18),"YES","NO")))))</f>
        <v/>
      </c>
      <c r="N422" s="29" t="str">
        <f t="shared" si="426"/>
        <v/>
      </c>
      <c r="O422" s="29"/>
      <c r="P422" s="29"/>
      <c r="Q422" s="29"/>
    </row>
    <row r="423" spans="1:17" x14ac:dyDescent="0.3">
      <c r="A423" s="165"/>
      <c r="B423" s="29"/>
      <c r="H423" s="29"/>
      <c r="I423" s="165"/>
      <c r="J423" s="29"/>
      <c r="K423" s="175"/>
      <c r="L423" s="175" t="str">
        <f t="shared" si="390"/>
        <v/>
      </c>
      <c r="M423" s="29" t="str">
        <f t="shared" ref="M423:N423" si="427">IF(OR(J423="",K423=""),"",IF(AND(G423="STANDARD",H423="NO",L423&lt;31),"YES",IF(AND(G423="STANDARD",H423="YES",L423&lt;45),"YES",IF(AND(G423="EXPEDITED",H423="NO",L423&lt;=3),"YES",IF(AND(G423="EXPEDITED",H423="YES",L423&lt;18),"YES","NO")))))</f>
        <v/>
      </c>
      <c r="N423" s="29" t="str">
        <f t="shared" si="427"/>
        <v/>
      </c>
      <c r="O423" s="29"/>
      <c r="P423" s="29"/>
      <c r="Q423" s="29"/>
    </row>
    <row r="424" spans="1:17" x14ac:dyDescent="0.3">
      <c r="A424" s="165"/>
      <c r="B424" s="29"/>
      <c r="H424" s="29"/>
      <c r="I424" s="165"/>
      <c r="J424" s="29"/>
      <c r="K424" s="175"/>
      <c r="L424" s="175" t="str">
        <f t="shared" si="390"/>
        <v/>
      </c>
      <c r="M424" s="29" t="str">
        <f t="shared" ref="M424:N424" si="428">IF(OR(J424="",K424=""),"",IF(AND(G424="STANDARD",H424="NO",L424&lt;31),"YES",IF(AND(G424="STANDARD",H424="YES",L424&lt;45),"YES",IF(AND(G424="EXPEDITED",H424="NO",L424&lt;=3),"YES",IF(AND(G424="EXPEDITED",H424="YES",L424&lt;18),"YES","NO")))))</f>
        <v/>
      </c>
      <c r="N424" s="29" t="str">
        <f t="shared" si="428"/>
        <v/>
      </c>
      <c r="O424" s="29"/>
      <c r="P424" s="29"/>
      <c r="Q424" s="29"/>
    </row>
    <row r="425" spans="1:17" x14ac:dyDescent="0.3">
      <c r="A425" s="165"/>
      <c r="B425" s="29"/>
      <c r="H425" s="29"/>
      <c r="I425" s="165"/>
      <c r="J425" s="29"/>
      <c r="K425" s="175"/>
      <c r="L425" s="175" t="str">
        <f t="shared" si="390"/>
        <v/>
      </c>
      <c r="M425" s="29" t="str">
        <f t="shared" ref="M425:N425" si="429">IF(OR(J425="",K425=""),"",IF(AND(G425="STANDARD",H425="NO",L425&lt;31),"YES",IF(AND(G425="STANDARD",H425="YES",L425&lt;45),"YES",IF(AND(G425="EXPEDITED",H425="NO",L425&lt;=3),"YES",IF(AND(G425="EXPEDITED",H425="YES",L425&lt;18),"YES","NO")))))</f>
        <v/>
      </c>
      <c r="N425" s="29" t="str">
        <f t="shared" si="429"/>
        <v/>
      </c>
      <c r="O425" s="29"/>
      <c r="P425" s="29"/>
      <c r="Q425" s="29"/>
    </row>
    <row r="426" spans="1:17" x14ac:dyDescent="0.3">
      <c r="A426" s="165"/>
      <c r="B426" s="29"/>
      <c r="H426" s="29"/>
      <c r="I426" s="165"/>
      <c r="J426" s="29"/>
      <c r="K426" s="175"/>
      <c r="L426" s="175" t="str">
        <f t="shared" si="390"/>
        <v/>
      </c>
      <c r="M426" s="29" t="str">
        <f t="shared" ref="M426:N426" si="430">IF(OR(J426="",K426=""),"",IF(AND(G426="STANDARD",H426="NO",L426&lt;31),"YES",IF(AND(G426="STANDARD",H426="YES",L426&lt;45),"YES",IF(AND(G426="EXPEDITED",H426="NO",L426&lt;=3),"YES",IF(AND(G426="EXPEDITED",H426="YES",L426&lt;18),"YES","NO")))))</f>
        <v/>
      </c>
      <c r="N426" s="29" t="str">
        <f t="shared" si="430"/>
        <v/>
      </c>
      <c r="O426" s="29"/>
      <c r="P426" s="29"/>
      <c r="Q426" s="29"/>
    </row>
    <row r="427" spans="1:17" x14ac:dyDescent="0.3">
      <c r="A427" s="165"/>
      <c r="B427" s="29"/>
      <c r="H427" s="29"/>
      <c r="I427" s="165"/>
      <c r="J427" s="29"/>
      <c r="K427" s="175"/>
      <c r="L427" s="175" t="str">
        <f t="shared" si="390"/>
        <v/>
      </c>
      <c r="M427" s="29" t="str">
        <f t="shared" ref="M427:N427" si="431">IF(OR(J427="",K427=""),"",IF(AND(G427="STANDARD",H427="NO",L427&lt;31),"YES",IF(AND(G427="STANDARD",H427="YES",L427&lt;45),"YES",IF(AND(G427="EXPEDITED",H427="NO",L427&lt;=3),"YES",IF(AND(G427="EXPEDITED",H427="YES",L427&lt;18),"YES","NO")))))</f>
        <v/>
      </c>
      <c r="N427" s="29" t="str">
        <f t="shared" si="431"/>
        <v/>
      </c>
      <c r="O427" s="29"/>
      <c r="P427" s="29"/>
      <c r="Q427" s="29"/>
    </row>
    <row r="428" spans="1:17" x14ac:dyDescent="0.3">
      <c r="A428" s="165"/>
      <c r="B428" s="29"/>
      <c r="H428" s="29"/>
      <c r="I428" s="165"/>
      <c r="J428" s="29"/>
      <c r="K428" s="175"/>
      <c r="L428" s="175" t="str">
        <f t="shared" si="390"/>
        <v/>
      </c>
      <c r="M428" s="29" t="str">
        <f t="shared" ref="M428:N428" si="432">IF(OR(J428="",K428=""),"",IF(AND(G428="STANDARD",H428="NO",L428&lt;31),"YES",IF(AND(G428="STANDARD",H428="YES",L428&lt;45),"YES",IF(AND(G428="EXPEDITED",H428="NO",L428&lt;=3),"YES",IF(AND(G428="EXPEDITED",H428="YES",L428&lt;18),"YES","NO")))))</f>
        <v/>
      </c>
      <c r="N428" s="29" t="str">
        <f t="shared" si="432"/>
        <v/>
      </c>
      <c r="O428" s="29"/>
      <c r="P428" s="29"/>
      <c r="Q428" s="29"/>
    </row>
    <row r="429" spans="1:17" x14ac:dyDescent="0.3">
      <c r="A429" s="165"/>
      <c r="B429" s="29"/>
      <c r="H429" s="29"/>
      <c r="I429" s="165"/>
      <c r="J429" s="29"/>
      <c r="K429" s="175"/>
      <c r="L429" s="175" t="str">
        <f t="shared" si="390"/>
        <v/>
      </c>
      <c r="M429" s="29" t="str">
        <f t="shared" ref="M429:N429" si="433">IF(OR(J429="",K429=""),"",IF(AND(G429="STANDARD",H429="NO",L429&lt;31),"YES",IF(AND(G429="STANDARD",H429="YES",L429&lt;45),"YES",IF(AND(G429="EXPEDITED",H429="NO",L429&lt;=3),"YES",IF(AND(G429="EXPEDITED",H429="YES",L429&lt;18),"YES","NO")))))</f>
        <v/>
      </c>
      <c r="N429" s="29" t="str">
        <f t="shared" si="433"/>
        <v/>
      </c>
      <c r="O429" s="29"/>
      <c r="P429" s="29"/>
      <c r="Q429" s="29"/>
    </row>
    <row r="430" spans="1:17" x14ac:dyDescent="0.3">
      <c r="A430" s="165"/>
      <c r="B430" s="29"/>
      <c r="H430" s="29"/>
      <c r="I430" s="165"/>
      <c r="J430" s="29"/>
      <c r="K430" s="175"/>
      <c r="L430" s="175" t="str">
        <f t="shared" si="390"/>
        <v/>
      </c>
      <c r="M430" s="29" t="str">
        <f t="shared" ref="M430:N430" si="434">IF(OR(J430="",K430=""),"",IF(AND(G430="STANDARD",H430="NO",L430&lt;31),"YES",IF(AND(G430="STANDARD",H430="YES",L430&lt;45),"YES",IF(AND(G430="EXPEDITED",H430="NO",L430&lt;=3),"YES",IF(AND(G430="EXPEDITED",H430="YES",L430&lt;18),"YES","NO")))))</f>
        <v/>
      </c>
      <c r="N430" s="29" t="str">
        <f t="shared" si="434"/>
        <v/>
      </c>
      <c r="O430" s="29"/>
      <c r="P430" s="29"/>
      <c r="Q430" s="29"/>
    </row>
    <row r="431" spans="1:17" x14ac:dyDescent="0.3">
      <c r="A431" s="165"/>
      <c r="B431" s="29"/>
      <c r="H431" s="29"/>
      <c r="I431" s="165"/>
      <c r="J431" s="29"/>
      <c r="K431" s="175"/>
      <c r="L431" s="175" t="str">
        <f t="shared" si="390"/>
        <v/>
      </c>
      <c r="M431" s="29" t="str">
        <f t="shared" ref="M431:N431" si="435">IF(OR(J431="",K431=""),"",IF(AND(G431="STANDARD",H431="NO",L431&lt;31),"YES",IF(AND(G431="STANDARD",H431="YES",L431&lt;45),"YES",IF(AND(G431="EXPEDITED",H431="NO",L431&lt;=3),"YES",IF(AND(G431="EXPEDITED",H431="YES",L431&lt;18),"YES","NO")))))</f>
        <v/>
      </c>
      <c r="N431" s="29" t="str">
        <f t="shared" si="435"/>
        <v/>
      </c>
      <c r="O431" s="29"/>
      <c r="P431" s="29"/>
      <c r="Q431" s="29"/>
    </row>
    <row r="432" spans="1:17" x14ac:dyDescent="0.3">
      <c r="A432" s="165"/>
      <c r="B432" s="29"/>
      <c r="H432" s="29"/>
      <c r="I432" s="165"/>
      <c r="J432" s="29"/>
      <c r="K432" s="175"/>
      <c r="L432" s="175" t="str">
        <f t="shared" si="390"/>
        <v/>
      </c>
      <c r="M432" s="29" t="str">
        <f t="shared" ref="M432:N432" si="436">IF(OR(J432="",K432=""),"",IF(AND(G432="STANDARD",H432="NO",L432&lt;31),"YES",IF(AND(G432="STANDARD",H432="YES",L432&lt;45),"YES",IF(AND(G432="EXPEDITED",H432="NO",L432&lt;=3),"YES",IF(AND(G432="EXPEDITED",H432="YES",L432&lt;18),"YES","NO")))))</f>
        <v/>
      </c>
      <c r="N432" s="29" t="str">
        <f t="shared" si="436"/>
        <v/>
      </c>
      <c r="O432" s="29"/>
      <c r="P432" s="29"/>
      <c r="Q432" s="29"/>
    </row>
    <row r="433" spans="1:17" x14ac:dyDescent="0.3">
      <c r="A433" s="165"/>
      <c r="B433" s="29"/>
      <c r="H433" s="29"/>
      <c r="I433" s="165"/>
      <c r="J433" s="29"/>
      <c r="K433" s="175"/>
      <c r="L433" s="175" t="str">
        <f t="shared" si="390"/>
        <v/>
      </c>
      <c r="M433" s="29" t="str">
        <f t="shared" ref="M433:N433" si="437">IF(OR(J433="",K433=""),"",IF(AND(G433="STANDARD",H433="NO",L433&lt;31),"YES",IF(AND(G433="STANDARD",H433="YES",L433&lt;45),"YES",IF(AND(G433="EXPEDITED",H433="NO",L433&lt;=3),"YES",IF(AND(G433="EXPEDITED",H433="YES",L433&lt;18),"YES","NO")))))</f>
        <v/>
      </c>
      <c r="N433" s="29" t="str">
        <f t="shared" si="437"/>
        <v/>
      </c>
      <c r="O433" s="29"/>
      <c r="P433" s="29"/>
      <c r="Q433" s="29"/>
    </row>
    <row r="434" spans="1:17" x14ac:dyDescent="0.3">
      <c r="A434" s="165"/>
      <c r="B434" s="29"/>
      <c r="H434" s="29"/>
      <c r="I434" s="165"/>
      <c r="J434" s="29"/>
      <c r="K434" s="175"/>
      <c r="L434" s="175" t="str">
        <f t="shared" si="390"/>
        <v/>
      </c>
      <c r="M434" s="29" t="str">
        <f t="shared" ref="M434:N434" si="438">IF(OR(J434="",K434=""),"",IF(AND(G434="STANDARD",H434="NO",L434&lt;31),"YES",IF(AND(G434="STANDARD",H434="YES",L434&lt;45),"YES",IF(AND(G434="EXPEDITED",H434="NO",L434&lt;=3),"YES",IF(AND(G434="EXPEDITED",H434="YES",L434&lt;18),"YES","NO")))))</f>
        <v/>
      </c>
      <c r="N434" s="29" t="str">
        <f t="shared" si="438"/>
        <v/>
      </c>
      <c r="O434" s="29"/>
      <c r="P434" s="29"/>
      <c r="Q434" s="29"/>
    </row>
    <row r="435" spans="1:17" x14ac:dyDescent="0.3">
      <c r="A435" s="165"/>
      <c r="B435" s="29"/>
      <c r="H435" s="29"/>
      <c r="I435" s="165"/>
      <c r="J435" s="29"/>
      <c r="K435" s="175"/>
      <c r="L435" s="175" t="str">
        <f t="shared" si="390"/>
        <v/>
      </c>
      <c r="M435" s="29" t="str">
        <f t="shared" ref="M435:N435" si="439">IF(OR(J435="",K435=""),"",IF(AND(G435="STANDARD",H435="NO",L435&lt;31),"YES",IF(AND(G435="STANDARD",H435="YES",L435&lt;45),"YES",IF(AND(G435="EXPEDITED",H435="NO",L435&lt;=3),"YES",IF(AND(G435="EXPEDITED",H435="YES",L435&lt;18),"YES","NO")))))</f>
        <v/>
      </c>
      <c r="N435" s="29" t="str">
        <f t="shared" si="439"/>
        <v/>
      </c>
      <c r="O435" s="29"/>
      <c r="P435" s="29"/>
      <c r="Q435" s="29"/>
    </row>
    <row r="436" spans="1:17" x14ac:dyDescent="0.3">
      <c r="A436" s="165"/>
      <c r="B436" s="29"/>
      <c r="H436" s="29"/>
      <c r="I436" s="165"/>
      <c r="J436" s="29"/>
      <c r="K436" s="175"/>
      <c r="L436" s="175" t="str">
        <f t="shared" si="390"/>
        <v/>
      </c>
      <c r="M436" s="29" t="str">
        <f t="shared" ref="M436:N436" si="440">IF(OR(J436="",K436=""),"",IF(AND(G436="STANDARD",H436="NO",L436&lt;31),"YES",IF(AND(G436="STANDARD",H436="YES",L436&lt;45),"YES",IF(AND(G436="EXPEDITED",H436="NO",L436&lt;=3),"YES",IF(AND(G436="EXPEDITED",H436="YES",L436&lt;18),"YES","NO")))))</f>
        <v/>
      </c>
      <c r="N436" s="29" t="str">
        <f t="shared" si="440"/>
        <v/>
      </c>
      <c r="O436" s="29"/>
      <c r="P436" s="29"/>
      <c r="Q436" s="29"/>
    </row>
    <row r="437" spans="1:17" x14ac:dyDescent="0.3">
      <c r="A437" s="165"/>
      <c r="B437" s="29"/>
      <c r="H437" s="29"/>
      <c r="I437" s="165"/>
      <c r="J437" s="29"/>
      <c r="K437" s="175"/>
      <c r="L437" s="175" t="str">
        <f t="shared" si="390"/>
        <v/>
      </c>
      <c r="M437" s="29" t="str">
        <f t="shared" ref="M437:N437" si="441">IF(OR(J437="",K437=""),"",IF(AND(G437="STANDARD",H437="NO",L437&lt;31),"YES",IF(AND(G437="STANDARD",H437="YES",L437&lt;45),"YES",IF(AND(G437="EXPEDITED",H437="NO",L437&lt;=3),"YES",IF(AND(G437="EXPEDITED",H437="YES",L437&lt;18),"YES","NO")))))</f>
        <v/>
      </c>
      <c r="N437" s="29" t="str">
        <f t="shared" si="441"/>
        <v/>
      </c>
      <c r="O437" s="29"/>
      <c r="P437" s="29"/>
      <c r="Q437" s="29"/>
    </row>
    <row r="438" spans="1:17" x14ac:dyDescent="0.3">
      <c r="A438" s="165"/>
      <c r="B438" s="29"/>
      <c r="H438" s="29"/>
      <c r="I438" s="165"/>
      <c r="J438" s="29"/>
      <c r="K438" s="175"/>
      <c r="L438" s="175" t="str">
        <f t="shared" si="390"/>
        <v/>
      </c>
      <c r="M438" s="29" t="str">
        <f t="shared" ref="M438:N438" si="442">IF(OR(J438="",K438=""),"",IF(AND(G438="STANDARD",H438="NO",L438&lt;31),"YES",IF(AND(G438="STANDARD",H438="YES",L438&lt;45),"YES",IF(AND(G438="EXPEDITED",H438="NO",L438&lt;=3),"YES",IF(AND(G438="EXPEDITED",H438="YES",L438&lt;18),"YES","NO")))))</f>
        <v/>
      </c>
      <c r="N438" s="29" t="str">
        <f t="shared" si="442"/>
        <v/>
      </c>
      <c r="O438" s="29"/>
      <c r="P438" s="29"/>
      <c r="Q438" s="29"/>
    </row>
    <row r="439" spans="1:17" x14ac:dyDescent="0.3">
      <c r="A439" s="165"/>
      <c r="B439" s="29"/>
      <c r="H439" s="29"/>
      <c r="I439" s="165"/>
      <c r="J439" s="29"/>
      <c r="K439" s="175"/>
      <c r="L439" s="175" t="str">
        <f t="shared" si="390"/>
        <v/>
      </c>
      <c r="M439" s="29" t="str">
        <f t="shared" ref="M439:N439" si="443">IF(OR(J439="",K439=""),"",IF(AND(G439="STANDARD",H439="NO",L439&lt;31),"YES",IF(AND(G439="STANDARD",H439="YES",L439&lt;45),"YES",IF(AND(G439="EXPEDITED",H439="NO",L439&lt;=3),"YES",IF(AND(G439="EXPEDITED",H439="YES",L439&lt;18),"YES","NO")))))</f>
        <v/>
      </c>
      <c r="N439" s="29" t="str">
        <f t="shared" si="443"/>
        <v/>
      </c>
      <c r="O439" s="29"/>
      <c r="P439" s="29"/>
      <c r="Q439" s="29"/>
    </row>
    <row r="440" spans="1:17" x14ac:dyDescent="0.3">
      <c r="A440" s="165"/>
      <c r="B440" s="29"/>
      <c r="H440" s="29"/>
      <c r="I440" s="165"/>
      <c r="J440" s="29"/>
      <c r="K440" s="175"/>
      <c r="L440" s="175" t="str">
        <f t="shared" si="390"/>
        <v/>
      </c>
      <c r="M440" s="29" t="str">
        <f t="shared" ref="M440:N440" si="444">IF(OR(J440="",K440=""),"",IF(AND(G440="STANDARD",H440="NO",L440&lt;31),"YES",IF(AND(G440="STANDARD",H440="YES",L440&lt;45),"YES",IF(AND(G440="EXPEDITED",H440="NO",L440&lt;=3),"YES",IF(AND(G440="EXPEDITED",H440="YES",L440&lt;18),"YES","NO")))))</f>
        <v/>
      </c>
      <c r="N440" s="29" t="str">
        <f t="shared" si="444"/>
        <v/>
      </c>
      <c r="O440" s="29"/>
      <c r="P440" s="29"/>
      <c r="Q440" s="29"/>
    </row>
    <row r="441" spans="1:17" x14ac:dyDescent="0.3">
      <c r="A441" s="165"/>
      <c r="B441" s="29"/>
      <c r="H441" s="29"/>
      <c r="I441" s="165"/>
      <c r="J441" s="29"/>
      <c r="K441" s="175"/>
      <c r="L441" s="175" t="str">
        <f t="shared" si="390"/>
        <v/>
      </c>
      <c r="M441" s="29" t="str">
        <f t="shared" ref="M441:N441" si="445">IF(OR(J441="",K441=""),"",IF(AND(G441="STANDARD",H441="NO",L441&lt;31),"YES",IF(AND(G441="STANDARD",H441="YES",L441&lt;45),"YES",IF(AND(G441="EXPEDITED",H441="NO",L441&lt;=3),"YES",IF(AND(G441="EXPEDITED",H441="YES",L441&lt;18),"YES","NO")))))</f>
        <v/>
      </c>
      <c r="N441" s="29" t="str">
        <f t="shared" si="445"/>
        <v/>
      </c>
      <c r="O441" s="29"/>
      <c r="P441" s="29"/>
      <c r="Q441" s="29"/>
    </row>
    <row r="442" spans="1:17" x14ac:dyDescent="0.3">
      <c r="A442" s="165"/>
      <c r="B442" s="29"/>
      <c r="H442" s="29"/>
      <c r="I442" s="165"/>
      <c r="J442" s="29"/>
      <c r="K442" s="175"/>
      <c r="L442" s="175" t="str">
        <f t="shared" si="390"/>
        <v/>
      </c>
      <c r="M442" s="29" t="str">
        <f t="shared" ref="M442:N442" si="446">IF(OR(J442="",K442=""),"",IF(AND(G442="STANDARD",H442="NO",L442&lt;31),"YES",IF(AND(G442="STANDARD",H442="YES",L442&lt;45),"YES",IF(AND(G442="EXPEDITED",H442="NO",L442&lt;=3),"YES",IF(AND(G442="EXPEDITED",H442="YES",L442&lt;18),"YES","NO")))))</f>
        <v/>
      </c>
      <c r="N442" s="29" t="str">
        <f t="shared" si="446"/>
        <v/>
      </c>
      <c r="O442" s="29"/>
      <c r="P442" s="29"/>
      <c r="Q442" s="29"/>
    </row>
    <row r="443" spans="1:17" x14ac:dyDescent="0.3">
      <c r="A443" s="165"/>
      <c r="B443" s="29"/>
      <c r="H443" s="29"/>
      <c r="I443" s="165"/>
      <c r="J443" s="29"/>
      <c r="K443" s="175"/>
      <c r="L443" s="175" t="str">
        <f t="shared" si="390"/>
        <v/>
      </c>
      <c r="M443" s="29" t="str">
        <f t="shared" ref="M443:N443" si="447">IF(OR(J443="",K443=""),"",IF(AND(G443="STANDARD",H443="NO",L443&lt;31),"YES",IF(AND(G443="STANDARD",H443="YES",L443&lt;45),"YES",IF(AND(G443="EXPEDITED",H443="NO",L443&lt;=3),"YES",IF(AND(G443="EXPEDITED",H443="YES",L443&lt;18),"YES","NO")))))</f>
        <v/>
      </c>
      <c r="N443" s="29" t="str">
        <f t="shared" si="447"/>
        <v/>
      </c>
      <c r="O443" s="29"/>
      <c r="P443" s="29"/>
      <c r="Q443" s="29"/>
    </row>
    <row r="444" spans="1:17" x14ac:dyDescent="0.3">
      <c r="A444" s="165"/>
      <c r="B444" s="29"/>
      <c r="H444" s="29"/>
      <c r="I444" s="165"/>
      <c r="J444" s="29"/>
      <c r="K444" s="175"/>
      <c r="L444" s="175" t="str">
        <f t="shared" si="390"/>
        <v/>
      </c>
      <c r="M444" s="29" t="str">
        <f t="shared" ref="M444:N444" si="448">IF(OR(J444="",K444=""),"",IF(AND(G444="STANDARD",H444="NO",L444&lt;31),"YES",IF(AND(G444="STANDARD",H444="YES",L444&lt;45),"YES",IF(AND(G444="EXPEDITED",H444="NO",L444&lt;=3),"YES",IF(AND(G444="EXPEDITED",H444="YES",L444&lt;18),"YES","NO")))))</f>
        <v/>
      </c>
      <c r="N444" s="29" t="str">
        <f t="shared" si="448"/>
        <v/>
      </c>
      <c r="O444" s="29"/>
      <c r="P444" s="29"/>
      <c r="Q444" s="29"/>
    </row>
    <row r="445" spans="1:17" x14ac:dyDescent="0.3">
      <c r="A445" s="165"/>
      <c r="B445" s="29"/>
      <c r="H445" s="29"/>
      <c r="I445" s="165"/>
      <c r="J445" s="29"/>
      <c r="K445" s="175"/>
      <c r="L445" s="175" t="str">
        <f t="shared" si="390"/>
        <v/>
      </c>
      <c r="M445" s="29" t="str">
        <f t="shared" ref="M445:N445" si="449">IF(OR(J445="",K445=""),"",IF(AND(G445="STANDARD",H445="NO",L445&lt;31),"YES",IF(AND(G445="STANDARD",H445="YES",L445&lt;45),"YES",IF(AND(G445="EXPEDITED",H445="NO",L445&lt;=3),"YES",IF(AND(G445="EXPEDITED",H445="YES",L445&lt;18),"YES","NO")))))</f>
        <v/>
      </c>
      <c r="N445" s="29" t="str">
        <f t="shared" si="449"/>
        <v/>
      </c>
      <c r="O445" s="29"/>
      <c r="P445" s="29"/>
      <c r="Q445" s="29"/>
    </row>
    <row r="446" spans="1:17" x14ac:dyDescent="0.3">
      <c r="A446" s="165"/>
      <c r="B446" s="29"/>
      <c r="H446" s="29"/>
      <c r="I446" s="165"/>
      <c r="J446" s="29"/>
      <c r="K446" s="175"/>
      <c r="L446" s="175" t="str">
        <f t="shared" si="390"/>
        <v/>
      </c>
      <c r="M446" s="29" t="str">
        <f t="shared" ref="M446:N446" si="450">IF(OR(J446="",K446=""),"",IF(AND(G446="STANDARD",H446="NO",L446&lt;31),"YES",IF(AND(G446="STANDARD",H446="YES",L446&lt;45),"YES",IF(AND(G446="EXPEDITED",H446="NO",L446&lt;=3),"YES",IF(AND(G446="EXPEDITED",H446="YES",L446&lt;18),"YES","NO")))))</f>
        <v/>
      </c>
      <c r="N446" s="29" t="str">
        <f t="shared" si="450"/>
        <v/>
      </c>
      <c r="O446" s="29"/>
      <c r="P446" s="29"/>
      <c r="Q446" s="29"/>
    </row>
    <row r="447" spans="1:17" x14ac:dyDescent="0.3">
      <c r="A447" s="165"/>
      <c r="B447" s="29"/>
      <c r="H447" s="29"/>
      <c r="I447" s="165"/>
      <c r="J447" s="29"/>
      <c r="K447" s="175"/>
      <c r="L447" s="175" t="str">
        <f t="shared" si="390"/>
        <v/>
      </c>
      <c r="M447" s="29" t="str">
        <f t="shared" ref="M447:N447" si="451">IF(OR(J447="",K447=""),"",IF(AND(G447="STANDARD",H447="NO",L447&lt;31),"YES",IF(AND(G447="STANDARD",H447="YES",L447&lt;45),"YES",IF(AND(G447="EXPEDITED",H447="NO",L447&lt;=3),"YES",IF(AND(G447="EXPEDITED",H447="YES",L447&lt;18),"YES","NO")))))</f>
        <v/>
      </c>
      <c r="N447" s="29" t="str">
        <f t="shared" si="451"/>
        <v/>
      </c>
      <c r="O447" s="29"/>
      <c r="P447" s="29"/>
      <c r="Q447" s="29"/>
    </row>
    <row r="448" spans="1:17" x14ac:dyDescent="0.3">
      <c r="A448" s="165"/>
      <c r="B448" s="29"/>
      <c r="H448" s="29"/>
      <c r="I448" s="165"/>
      <c r="J448" s="29"/>
      <c r="K448" s="175"/>
      <c r="L448" s="175" t="str">
        <f t="shared" si="390"/>
        <v/>
      </c>
      <c r="M448" s="29" t="str">
        <f t="shared" ref="M448:N448" si="452">IF(OR(J448="",K448=""),"",IF(AND(G448="STANDARD",H448="NO",L448&lt;31),"YES",IF(AND(G448="STANDARD",H448="YES",L448&lt;45),"YES",IF(AND(G448="EXPEDITED",H448="NO",L448&lt;=3),"YES",IF(AND(G448="EXPEDITED",H448="YES",L448&lt;18),"YES","NO")))))</f>
        <v/>
      </c>
      <c r="N448" s="29" t="str">
        <f t="shared" si="452"/>
        <v/>
      </c>
      <c r="O448" s="29"/>
      <c r="P448" s="29"/>
      <c r="Q448" s="29"/>
    </row>
    <row r="449" spans="1:17" x14ac:dyDescent="0.3">
      <c r="A449" s="165"/>
      <c r="B449" s="29"/>
      <c r="H449" s="29"/>
      <c r="I449" s="165"/>
      <c r="J449" s="29"/>
      <c r="K449" s="175"/>
      <c r="L449" s="175" t="str">
        <f t="shared" si="390"/>
        <v/>
      </c>
      <c r="M449" s="29" t="str">
        <f t="shared" ref="M449:N449" si="453">IF(OR(J449="",K449=""),"",IF(AND(G449="STANDARD",H449="NO",L449&lt;31),"YES",IF(AND(G449="STANDARD",H449="YES",L449&lt;45),"YES",IF(AND(G449="EXPEDITED",H449="NO",L449&lt;=3),"YES",IF(AND(G449="EXPEDITED",H449="YES",L449&lt;18),"YES","NO")))))</f>
        <v/>
      </c>
      <c r="N449" s="29" t="str">
        <f t="shared" si="453"/>
        <v/>
      </c>
      <c r="O449" s="29"/>
      <c r="P449" s="29"/>
      <c r="Q449" s="29"/>
    </row>
    <row r="450" spans="1:17" x14ac:dyDescent="0.3">
      <c r="A450" s="165"/>
      <c r="B450" s="29"/>
      <c r="H450" s="29"/>
      <c r="I450" s="165"/>
      <c r="J450" s="29"/>
      <c r="K450" s="175"/>
      <c r="L450" s="175" t="str">
        <f t="shared" si="390"/>
        <v/>
      </c>
      <c r="M450" s="29" t="str">
        <f t="shared" ref="M450:N450" si="454">IF(OR(J450="",K450=""),"",IF(AND(G450="STANDARD",H450="NO",L450&lt;31),"YES",IF(AND(G450="STANDARD",H450="YES",L450&lt;45),"YES",IF(AND(G450="EXPEDITED",H450="NO",L450&lt;=3),"YES",IF(AND(G450="EXPEDITED",H450="YES",L450&lt;18),"YES","NO")))))</f>
        <v/>
      </c>
      <c r="N450" s="29" t="str">
        <f t="shared" si="454"/>
        <v/>
      </c>
      <c r="O450" s="29"/>
      <c r="P450" s="29"/>
      <c r="Q450" s="29"/>
    </row>
    <row r="451" spans="1:17" x14ac:dyDescent="0.3">
      <c r="A451" s="165"/>
      <c r="B451" s="29"/>
      <c r="H451" s="29"/>
      <c r="I451" s="165"/>
      <c r="J451" s="29"/>
      <c r="K451" s="175"/>
      <c r="L451" s="175" t="str">
        <f t="shared" ref="L451:L500" si="455">IF(OR(J451="",K451=""),"",K451-J451)</f>
        <v/>
      </c>
      <c r="M451" s="29" t="str">
        <f t="shared" ref="M451:N451" si="456">IF(OR(J451="",K451=""),"",IF(AND(G451="STANDARD",H451="NO",L451&lt;31),"YES",IF(AND(G451="STANDARD",H451="YES",L451&lt;45),"YES",IF(AND(G451="EXPEDITED",H451="NO",L451&lt;=3),"YES",IF(AND(G451="EXPEDITED",H451="YES",L451&lt;18),"YES","NO")))))</f>
        <v/>
      </c>
      <c r="N451" s="29" t="str">
        <f t="shared" si="456"/>
        <v/>
      </c>
      <c r="O451" s="29"/>
      <c r="P451" s="29"/>
      <c r="Q451" s="29"/>
    </row>
    <row r="452" spans="1:17" x14ac:dyDescent="0.3">
      <c r="A452" s="165"/>
      <c r="B452" s="29"/>
      <c r="H452" s="29"/>
      <c r="I452" s="165"/>
      <c r="J452" s="29"/>
      <c r="K452" s="175"/>
      <c r="L452" s="175" t="str">
        <f t="shared" si="455"/>
        <v/>
      </c>
      <c r="M452" s="29" t="str">
        <f t="shared" ref="M452:N452" si="457">IF(OR(J452="",K452=""),"",IF(AND(G452="STANDARD",H452="NO",L452&lt;31),"YES",IF(AND(G452="STANDARD",H452="YES",L452&lt;45),"YES",IF(AND(G452="EXPEDITED",H452="NO",L452&lt;=3),"YES",IF(AND(G452="EXPEDITED",H452="YES",L452&lt;18),"YES","NO")))))</f>
        <v/>
      </c>
      <c r="N452" s="29" t="str">
        <f t="shared" si="457"/>
        <v/>
      </c>
      <c r="O452" s="29"/>
      <c r="P452" s="29"/>
      <c r="Q452" s="29"/>
    </row>
    <row r="453" spans="1:17" x14ac:dyDescent="0.3">
      <c r="A453" s="165"/>
      <c r="B453" s="29"/>
      <c r="H453" s="29"/>
      <c r="I453" s="165"/>
      <c r="J453" s="29"/>
      <c r="K453" s="175"/>
      <c r="L453" s="175" t="str">
        <f t="shared" si="455"/>
        <v/>
      </c>
      <c r="M453" s="29" t="str">
        <f t="shared" ref="M453:N453" si="458">IF(OR(J453="",K453=""),"",IF(AND(G453="STANDARD",H453="NO",L453&lt;31),"YES",IF(AND(G453="STANDARD",H453="YES",L453&lt;45),"YES",IF(AND(G453="EXPEDITED",H453="NO",L453&lt;=3),"YES",IF(AND(G453="EXPEDITED",H453="YES",L453&lt;18),"YES","NO")))))</f>
        <v/>
      </c>
      <c r="N453" s="29" t="str">
        <f t="shared" si="458"/>
        <v/>
      </c>
      <c r="O453" s="29"/>
      <c r="P453" s="29"/>
      <c r="Q453" s="29"/>
    </row>
    <row r="454" spans="1:17" x14ac:dyDescent="0.3">
      <c r="A454" s="165"/>
      <c r="B454" s="29"/>
      <c r="H454" s="29"/>
      <c r="I454" s="165"/>
      <c r="J454" s="29"/>
      <c r="K454" s="175"/>
      <c r="L454" s="175" t="str">
        <f t="shared" si="455"/>
        <v/>
      </c>
      <c r="M454" s="29" t="str">
        <f t="shared" ref="M454:N454" si="459">IF(OR(J454="",K454=""),"",IF(AND(G454="STANDARD",H454="NO",L454&lt;31),"YES",IF(AND(G454="STANDARD",H454="YES",L454&lt;45),"YES",IF(AND(G454="EXPEDITED",H454="NO",L454&lt;=3),"YES",IF(AND(G454="EXPEDITED",H454="YES",L454&lt;18),"YES","NO")))))</f>
        <v/>
      </c>
      <c r="N454" s="29" t="str">
        <f t="shared" si="459"/>
        <v/>
      </c>
      <c r="O454" s="29"/>
      <c r="P454" s="29"/>
      <c r="Q454" s="29"/>
    </row>
    <row r="455" spans="1:17" x14ac:dyDescent="0.3">
      <c r="A455" s="165"/>
      <c r="B455" s="29"/>
      <c r="H455" s="29"/>
      <c r="I455" s="165"/>
      <c r="J455" s="29"/>
      <c r="K455" s="175"/>
      <c r="L455" s="175" t="str">
        <f t="shared" si="455"/>
        <v/>
      </c>
      <c r="M455" s="29" t="str">
        <f t="shared" ref="M455:N455" si="460">IF(OR(J455="",K455=""),"",IF(AND(G455="STANDARD",H455="NO",L455&lt;31),"YES",IF(AND(G455="STANDARD",H455="YES",L455&lt;45),"YES",IF(AND(G455="EXPEDITED",H455="NO",L455&lt;=3),"YES",IF(AND(G455="EXPEDITED",H455="YES",L455&lt;18),"YES","NO")))))</f>
        <v/>
      </c>
      <c r="N455" s="29" t="str">
        <f t="shared" si="460"/>
        <v/>
      </c>
      <c r="O455" s="29"/>
      <c r="P455" s="29"/>
      <c r="Q455" s="29"/>
    </row>
    <row r="456" spans="1:17" x14ac:dyDescent="0.3">
      <c r="A456" s="165"/>
      <c r="B456" s="29"/>
      <c r="H456" s="29"/>
      <c r="I456" s="165"/>
      <c r="J456" s="29"/>
      <c r="K456" s="175"/>
      <c r="L456" s="175" t="str">
        <f t="shared" si="455"/>
        <v/>
      </c>
      <c r="M456" s="29" t="str">
        <f t="shared" ref="M456:N456" si="461">IF(OR(J456="",K456=""),"",IF(AND(G456="STANDARD",H456="NO",L456&lt;31),"YES",IF(AND(G456="STANDARD",H456="YES",L456&lt;45),"YES",IF(AND(G456="EXPEDITED",H456="NO",L456&lt;=3),"YES",IF(AND(G456="EXPEDITED",H456="YES",L456&lt;18),"YES","NO")))))</f>
        <v/>
      </c>
      <c r="N456" s="29" t="str">
        <f t="shared" si="461"/>
        <v/>
      </c>
      <c r="O456" s="29"/>
      <c r="P456" s="29"/>
      <c r="Q456" s="29"/>
    </row>
    <row r="457" spans="1:17" x14ac:dyDescent="0.3">
      <c r="A457" s="165"/>
      <c r="B457" s="29"/>
      <c r="H457" s="29"/>
      <c r="I457" s="165"/>
      <c r="J457" s="29"/>
      <c r="K457" s="175"/>
      <c r="L457" s="175" t="str">
        <f t="shared" si="455"/>
        <v/>
      </c>
      <c r="M457" s="29" t="str">
        <f t="shared" ref="M457:N457" si="462">IF(OR(J457="",K457=""),"",IF(AND(G457="STANDARD",H457="NO",L457&lt;31),"YES",IF(AND(G457="STANDARD",H457="YES",L457&lt;45),"YES",IF(AND(G457="EXPEDITED",H457="NO",L457&lt;=3),"YES",IF(AND(G457="EXPEDITED",H457="YES",L457&lt;18),"YES","NO")))))</f>
        <v/>
      </c>
      <c r="N457" s="29" t="str">
        <f t="shared" si="462"/>
        <v/>
      </c>
      <c r="O457" s="29"/>
      <c r="P457" s="29"/>
      <c r="Q457" s="29"/>
    </row>
    <row r="458" spans="1:17" x14ac:dyDescent="0.3">
      <c r="A458" s="165"/>
      <c r="B458" s="29"/>
      <c r="H458" s="29"/>
      <c r="I458" s="165"/>
      <c r="J458" s="29"/>
      <c r="K458" s="175"/>
      <c r="L458" s="175" t="str">
        <f t="shared" si="455"/>
        <v/>
      </c>
      <c r="M458" s="29" t="str">
        <f t="shared" ref="M458:N458" si="463">IF(OR(J458="",K458=""),"",IF(AND(G458="STANDARD",H458="NO",L458&lt;31),"YES",IF(AND(G458="STANDARD",H458="YES",L458&lt;45),"YES",IF(AND(G458="EXPEDITED",H458="NO",L458&lt;=3),"YES",IF(AND(G458="EXPEDITED",H458="YES",L458&lt;18),"YES","NO")))))</f>
        <v/>
      </c>
      <c r="N458" s="29" t="str">
        <f t="shared" si="463"/>
        <v/>
      </c>
      <c r="O458" s="29"/>
      <c r="P458" s="29"/>
      <c r="Q458" s="29"/>
    </row>
    <row r="459" spans="1:17" x14ac:dyDescent="0.3">
      <c r="A459" s="165"/>
      <c r="B459" s="29"/>
      <c r="H459" s="29"/>
      <c r="I459" s="165"/>
      <c r="J459" s="29"/>
      <c r="K459" s="175"/>
      <c r="L459" s="175" t="str">
        <f t="shared" si="455"/>
        <v/>
      </c>
      <c r="M459" s="29" t="str">
        <f t="shared" ref="M459:N459" si="464">IF(OR(J459="",K459=""),"",IF(AND(G459="STANDARD",H459="NO",L459&lt;31),"YES",IF(AND(G459="STANDARD",H459="YES",L459&lt;45),"YES",IF(AND(G459="EXPEDITED",H459="NO",L459&lt;=3),"YES",IF(AND(G459="EXPEDITED",H459="YES",L459&lt;18),"YES","NO")))))</f>
        <v/>
      </c>
      <c r="N459" s="29" t="str">
        <f t="shared" si="464"/>
        <v/>
      </c>
      <c r="O459" s="29"/>
      <c r="P459" s="29"/>
      <c r="Q459" s="29"/>
    </row>
    <row r="460" spans="1:17" x14ac:dyDescent="0.3">
      <c r="A460" s="165"/>
      <c r="B460" s="29"/>
      <c r="H460" s="29"/>
      <c r="I460" s="165"/>
      <c r="J460" s="29"/>
      <c r="K460" s="175"/>
      <c r="L460" s="175" t="str">
        <f t="shared" si="455"/>
        <v/>
      </c>
      <c r="M460" s="29" t="str">
        <f t="shared" ref="M460:N460" si="465">IF(OR(J460="",K460=""),"",IF(AND(G460="STANDARD",H460="NO",L460&lt;31),"YES",IF(AND(G460="STANDARD",H460="YES",L460&lt;45),"YES",IF(AND(G460="EXPEDITED",H460="NO",L460&lt;=3),"YES",IF(AND(G460="EXPEDITED",H460="YES",L460&lt;18),"YES","NO")))))</f>
        <v/>
      </c>
      <c r="N460" s="29" t="str">
        <f t="shared" si="465"/>
        <v/>
      </c>
      <c r="O460" s="29"/>
      <c r="P460" s="29"/>
      <c r="Q460" s="29"/>
    </row>
    <row r="461" spans="1:17" x14ac:dyDescent="0.3">
      <c r="A461" s="165"/>
      <c r="B461" s="29"/>
      <c r="H461" s="29"/>
      <c r="I461" s="165"/>
      <c r="J461" s="29"/>
      <c r="K461" s="175"/>
      <c r="L461" s="175" t="str">
        <f t="shared" si="455"/>
        <v/>
      </c>
      <c r="M461" s="29" t="str">
        <f t="shared" ref="M461:N461" si="466">IF(OR(J461="",K461=""),"",IF(AND(G461="STANDARD",H461="NO",L461&lt;31),"YES",IF(AND(G461="STANDARD",H461="YES",L461&lt;45),"YES",IF(AND(G461="EXPEDITED",H461="NO",L461&lt;=3),"YES",IF(AND(G461="EXPEDITED",H461="YES",L461&lt;18),"YES","NO")))))</f>
        <v/>
      </c>
      <c r="N461" s="29" t="str">
        <f t="shared" si="466"/>
        <v/>
      </c>
      <c r="O461" s="29"/>
      <c r="P461" s="29"/>
      <c r="Q461" s="29"/>
    </row>
    <row r="462" spans="1:17" x14ac:dyDescent="0.3">
      <c r="A462" s="165"/>
      <c r="B462" s="29"/>
      <c r="H462" s="29"/>
      <c r="I462" s="165"/>
      <c r="J462" s="29"/>
      <c r="K462" s="175"/>
      <c r="L462" s="175" t="str">
        <f t="shared" si="455"/>
        <v/>
      </c>
      <c r="M462" s="29" t="str">
        <f t="shared" ref="M462:N462" si="467">IF(OR(J462="",K462=""),"",IF(AND(G462="STANDARD",H462="NO",L462&lt;31),"YES",IF(AND(G462="STANDARD",H462="YES",L462&lt;45),"YES",IF(AND(G462="EXPEDITED",H462="NO",L462&lt;=3),"YES",IF(AND(G462="EXPEDITED",H462="YES",L462&lt;18),"YES","NO")))))</f>
        <v/>
      </c>
      <c r="N462" s="29" t="str">
        <f t="shared" si="467"/>
        <v/>
      </c>
      <c r="O462" s="29"/>
      <c r="P462" s="29"/>
      <c r="Q462" s="29"/>
    </row>
    <row r="463" spans="1:17" x14ac:dyDescent="0.3">
      <c r="A463" s="165"/>
      <c r="B463" s="29"/>
      <c r="H463" s="29"/>
      <c r="I463" s="165"/>
      <c r="J463" s="29"/>
      <c r="K463" s="175"/>
      <c r="L463" s="175" t="str">
        <f t="shared" si="455"/>
        <v/>
      </c>
      <c r="M463" s="29" t="str">
        <f t="shared" ref="M463:N463" si="468">IF(OR(J463="",K463=""),"",IF(AND(G463="STANDARD",H463="NO",L463&lt;31),"YES",IF(AND(G463="STANDARD",H463="YES",L463&lt;45),"YES",IF(AND(G463="EXPEDITED",H463="NO",L463&lt;=3),"YES",IF(AND(G463="EXPEDITED",H463="YES",L463&lt;18),"YES","NO")))))</f>
        <v/>
      </c>
      <c r="N463" s="29" t="str">
        <f t="shared" si="468"/>
        <v/>
      </c>
      <c r="O463" s="29"/>
      <c r="P463" s="29"/>
      <c r="Q463" s="29"/>
    </row>
    <row r="464" spans="1:17" x14ac:dyDescent="0.3">
      <c r="A464" s="165"/>
      <c r="B464" s="29"/>
      <c r="H464" s="29"/>
      <c r="I464" s="165"/>
      <c r="J464" s="29"/>
      <c r="K464" s="175"/>
      <c r="L464" s="175" t="str">
        <f t="shared" si="455"/>
        <v/>
      </c>
      <c r="M464" s="29" t="str">
        <f t="shared" ref="M464:N464" si="469">IF(OR(J464="",K464=""),"",IF(AND(G464="STANDARD",H464="NO",L464&lt;31),"YES",IF(AND(G464="STANDARD",H464="YES",L464&lt;45),"YES",IF(AND(G464="EXPEDITED",H464="NO",L464&lt;=3),"YES",IF(AND(G464="EXPEDITED",H464="YES",L464&lt;18),"YES","NO")))))</f>
        <v/>
      </c>
      <c r="N464" s="29" t="str">
        <f t="shared" si="469"/>
        <v/>
      </c>
      <c r="O464" s="29"/>
      <c r="P464" s="29"/>
      <c r="Q464" s="29"/>
    </row>
    <row r="465" spans="1:21" x14ac:dyDescent="0.3">
      <c r="A465" s="165"/>
      <c r="B465" s="29"/>
      <c r="H465" s="29"/>
      <c r="I465" s="165"/>
      <c r="J465" s="29"/>
      <c r="K465" s="175"/>
      <c r="L465" s="175" t="str">
        <f t="shared" si="455"/>
        <v/>
      </c>
      <c r="M465" s="29" t="str">
        <f t="shared" ref="M465:N465" si="470">IF(OR(J465="",K465=""),"",IF(AND(G465="STANDARD",H465="NO",L465&lt;31),"YES",IF(AND(G465="STANDARD",H465="YES",L465&lt;45),"YES",IF(AND(G465="EXPEDITED",H465="NO",L465&lt;=3),"YES",IF(AND(G465="EXPEDITED",H465="YES",L465&lt;18),"YES","NO")))))</f>
        <v/>
      </c>
      <c r="N465" s="29" t="str">
        <f t="shared" si="470"/>
        <v/>
      </c>
      <c r="O465" s="29"/>
      <c r="P465" s="29"/>
      <c r="Q465" s="29"/>
    </row>
    <row r="466" spans="1:21" x14ac:dyDescent="0.3">
      <c r="A466" s="165"/>
      <c r="B466" s="29"/>
      <c r="H466" s="29"/>
      <c r="I466" s="165"/>
      <c r="J466" s="29"/>
      <c r="K466" s="175"/>
      <c r="L466" s="175" t="str">
        <f t="shared" si="455"/>
        <v/>
      </c>
      <c r="M466" s="29" t="str">
        <f t="shared" ref="M466:N466" si="471">IF(OR(J466="",K466=""),"",IF(AND(G466="STANDARD",H466="NO",L466&lt;31),"YES",IF(AND(G466="STANDARD",H466="YES",L466&lt;45),"YES",IF(AND(G466="EXPEDITED",H466="NO",L466&lt;=3),"YES",IF(AND(G466="EXPEDITED",H466="YES",L466&lt;18),"YES","NO")))))</f>
        <v/>
      </c>
      <c r="N466" s="29" t="str">
        <f t="shared" si="471"/>
        <v/>
      </c>
      <c r="O466" s="29"/>
      <c r="P466" s="29"/>
      <c r="Q466" s="29"/>
    </row>
    <row r="467" spans="1:21" x14ac:dyDescent="0.3">
      <c r="A467" s="165"/>
      <c r="B467" s="29"/>
      <c r="H467" s="29"/>
      <c r="I467" s="165"/>
      <c r="J467" s="29"/>
      <c r="K467" s="175"/>
      <c r="L467" s="175" t="str">
        <f t="shared" si="455"/>
        <v/>
      </c>
      <c r="M467" s="29" t="str">
        <f t="shared" ref="M467:N467" si="472">IF(OR(J467="",K467=""),"",IF(AND(G467="STANDARD",H467="NO",L467&lt;31),"YES",IF(AND(G467="STANDARD",H467="YES",L467&lt;45),"YES",IF(AND(G467="EXPEDITED",H467="NO",L467&lt;=3),"YES",IF(AND(G467="EXPEDITED",H467="YES",L467&lt;18),"YES","NO")))))</f>
        <v/>
      </c>
      <c r="N467" s="29" t="str">
        <f t="shared" si="472"/>
        <v/>
      </c>
      <c r="O467" s="29"/>
      <c r="P467" s="29"/>
      <c r="Q467" s="29"/>
    </row>
    <row r="468" spans="1:21" x14ac:dyDescent="0.3">
      <c r="A468" s="165"/>
      <c r="B468" s="29"/>
      <c r="H468" s="29"/>
      <c r="I468" s="165"/>
      <c r="J468" s="29"/>
      <c r="K468" s="175"/>
      <c r="L468" s="175" t="str">
        <f t="shared" si="455"/>
        <v/>
      </c>
      <c r="M468" s="29" t="str">
        <f t="shared" ref="M468:N468" si="473">IF(OR(J468="",K468=""),"",IF(AND(G468="STANDARD",H468="NO",L468&lt;31),"YES",IF(AND(G468="STANDARD",H468="YES",L468&lt;45),"YES",IF(AND(G468="EXPEDITED",H468="NO",L468&lt;=3),"YES",IF(AND(G468="EXPEDITED",H468="YES",L468&lt;18),"YES","NO")))))</f>
        <v/>
      </c>
      <c r="N468" s="29" t="str">
        <f t="shared" si="473"/>
        <v/>
      </c>
      <c r="O468" s="29"/>
      <c r="P468" s="29"/>
      <c r="Q468" s="29"/>
    </row>
    <row r="469" spans="1:21" x14ac:dyDescent="0.3">
      <c r="A469" s="165"/>
      <c r="B469" s="29"/>
      <c r="H469" s="29"/>
      <c r="I469" s="165"/>
      <c r="J469" s="29"/>
      <c r="K469" s="175"/>
      <c r="L469" s="175" t="str">
        <f t="shared" si="455"/>
        <v/>
      </c>
      <c r="M469" s="29" t="str">
        <f t="shared" ref="M469:N469" si="474">IF(OR(J469="",K469=""),"",IF(AND(G469="STANDARD",H469="NO",L469&lt;31),"YES",IF(AND(G469="STANDARD",H469="YES",L469&lt;45),"YES",IF(AND(G469="EXPEDITED",H469="NO",L469&lt;=3),"YES",IF(AND(G469="EXPEDITED",H469="YES",L469&lt;18),"YES","NO")))))</f>
        <v/>
      </c>
      <c r="N469" s="29" t="str">
        <f t="shared" si="474"/>
        <v/>
      </c>
      <c r="O469" s="29"/>
      <c r="P469" s="29"/>
      <c r="Q469" s="29"/>
    </row>
    <row r="470" spans="1:21" x14ac:dyDescent="0.3">
      <c r="A470" s="165"/>
      <c r="B470" s="29"/>
      <c r="H470" s="29"/>
      <c r="I470" s="165"/>
      <c r="J470" s="29"/>
      <c r="K470" s="175"/>
      <c r="L470" s="175" t="str">
        <f t="shared" si="455"/>
        <v/>
      </c>
      <c r="M470" s="29" t="str">
        <f t="shared" ref="M470:N470" si="475">IF(OR(J470="",K470=""),"",IF(AND(G470="STANDARD",H470="NO",L470&lt;31),"YES",IF(AND(G470="STANDARD",H470="YES",L470&lt;45),"YES",IF(AND(G470="EXPEDITED",H470="NO",L470&lt;=3),"YES",IF(AND(G470="EXPEDITED",H470="YES",L470&lt;18),"YES","NO")))))</f>
        <v/>
      </c>
      <c r="N470" s="29" t="str">
        <f t="shared" si="475"/>
        <v/>
      </c>
      <c r="O470" s="29"/>
      <c r="P470" s="29"/>
      <c r="Q470" s="29"/>
    </row>
    <row r="471" spans="1:21" s="6" customFormat="1" x14ac:dyDescent="0.3">
      <c r="A471" s="165"/>
      <c r="B471" s="29"/>
      <c r="C471" s="29"/>
      <c r="D471" s="29"/>
      <c r="E471" s="29"/>
      <c r="F471" s="29"/>
      <c r="G471" s="140"/>
      <c r="H471" s="29"/>
      <c r="I471" s="165"/>
      <c r="J471" s="29"/>
      <c r="K471" s="175"/>
      <c r="L471" s="175" t="str">
        <f t="shared" si="455"/>
        <v/>
      </c>
      <c r="M471" s="29" t="str">
        <f t="shared" ref="M471:N471" si="476">IF(OR(J471="",K471=""),"",IF(AND(G471="STANDARD",H471="NO",L471&lt;31),"YES",IF(AND(G471="STANDARD",H471="YES",L471&lt;45),"YES",IF(AND(G471="EXPEDITED",H471="NO",L471&lt;=3),"YES",IF(AND(G471="EXPEDITED",H471="YES",L471&lt;18),"YES","NO")))))</f>
        <v/>
      </c>
      <c r="N471" s="29" t="str">
        <f t="shared" si="476"/>
        <v/>
      </c>
      <c r="O471" s="29"/>
      <c r="P471" s="29"/>
      <c r="Q471" s="29"/>
      <c r="R471" s="29"/>
      <c r="S471" s="29"/>
      <c r="T471" s="29"/>
      <c r="U471" s="29"/>
    </row>
    <row r="472" spans="1:21" x14ac:dyDescent="0.3">
      <c r="A472" s="165"/>
      <c r="B472" s="29"/>
      <c r="H472" s="29"/>
      <c r="I472" s="165"/>
      <c r="J472" s="29"/>
      <c r="K472" s="175"/>
      <c r="L472" s="175" t="str">
        <f t="shared" si="455"/>
        <v/>
      </c>
      <c r="M472" s="29" t="str">
        <f t="shared" ref="M472:N472" si="477">IF(OR(J472="",K472=""),"",IF(AND(G472="STANDARD",H472="NO",L472&lt;31),"YES",IF(AND(G472="STANDARD",H472="YES",L472&lt;45),"YES",IF(AND(G472="EXPEDITED",H472="NO",L472&lt;=3),"YES",IF(AND(G472="EXPEDITED",H472="YES",L472&lt;18),"YES","NO")))))</f>
        <v/>
      </c>
      <c r="N472" s="29" t="str">
        <f t="shared" si="477"/>
        <v/>
      </c>
      <c r="O472" s="29"/>
      <c r="P472" s="29"/>
      <c r="Q472" s="29"/>
    </row>
    <row r="473" spans="1:21" x14ac:dyDescent="0.3">
      <c r="A473" s="165"/>
      <c r="B473" s="29"/>
      <c r="H473" s="29"/>
      <c r="I473" s="165"/>
      <c r="J473" s="29"/>
      <c r="K473" s="175"/>
      <c r="L473" s="175" t="str">
        <f t="shared" si="455"/>
        <v/>
      </c>
      <c r="M473" s="29" t="str">
        <f t="shared" ref="M473:N473" si="478">IF(OR(J473="",K473=""),"",IF(AND(G473="STANDARD",H473="NO",L473&lt;31),"YES",IF(AND(G473="STANDARD",H473="YES",L473&lt;45),"YES",IF(AND(G473="EXPEDITED",H473="NO",L473&lt;=3),"YES",IF(AND(G473="EXPEDITED",H473="YES",L473&lt;18),"YES","NO")))))</f>
        <v/>
      </c>
      <c r="N473" s="29" t="str">
        <f t="shared" si="478"/>
        <v/>
      </c>
      <c r="O473" s="29"/>
      <c r="P473" s="29"/>
      <c r="Q473" s="29"/>
    </row>
    <row r="474" spans="1:21" x14ac:dyDescent="0.3">
      <c r="A474" s="165"/>
      <c r="B474" s="29"/>
      <c r="H474" s="29"/>
      <c r="I474" s="165"/>
      <c r="J474" s="29"/>
      <c r="K474" s="175"/>
      <c r="L474" s="175" t="str">
        <f t="shared" si="455"/>
        <v/>
      </c>
      <c r="M474" s="29" t="str">
        <f t="shared" ref="M474:N474" si="479">IF(OR(J474="",K474=""),"",IF(AND(G474="STANDARD",H474="NO",L474&lt;31),"YES",IF(AND(G474="STANDARD",H474="YES",L474&lt;45),"YES",IF(AND(G474="EXPEDITED",H474="NO",L474&lt;=3),"YES",IF(AND(G474="EXPEDITED",H474="YES",L474&lt;18),"YES","NO")))))</f>
        <v/>
      </c>
      <c r="N474" s="29" t="str">
        <f t="shared" si="479"/>
        <v/>
      </c>
      <c r="O474" s="29"/>
      <c r="P474" s="29"/>
      <c r="Q474" s="29"/>
    </row>
    <row r="475" spans="1:21" x14ac:dyDescent="0.3">
      <c r="A475" s="165"/>
      <c r="B475" s="29"/>
      <c r="H475" s="29"/>
      <c r="I475" s="165"/>
      <c r="J475" s="29"/>
      <c r="K475" s="175"/>
      <c r="L475" s="175" t="str">
        <f t="shared" si="455"/>
        <v/>
      </c>
      <c r="M475" s="29" t="str">
        <f t="shared" ref="M475:N475" si="480">IF(OR(J475="",K475=""),"",IF(AND(G475="STANDARD",H475="NO",L475&lt;31),"YES",IF(AND(G475="STANDARD",H475="YES",L475&lt;45),"YES",IF(AND(G475="EXPEDITED",H475="NO",L475&lt;=3),"YES",IF(AND(G475="EXPEDITED",H475="YES",L475&lt;18),"YES","NO")))))</f>
        <v/>
      </c>
      <c r="N475" s="29" t="str">
        <f t="shared" si="480"/>
        <v/>
      </c>
      <c r="O475" s="29"/>
      <c r="P475" s="29"/>
      <c r="Q475" s="29"/>
    </row>
    <row r="476" spans="1:21" x14ac:dyDescent="0.3">
      <c r="A476" s="165"/>
      <c r="B476" s="29"/>
      <c r="H476" s="29"/>
      <c r="I476" s="165"/>
      <c r="J476" s="29"/>
      <c r="K476" s="175"/>
      <c r="L476" s="175" t="str">
        <f t="shared" si="455"/>
        <v/>
      </c>
      <c r="M476" s="29" t="str">
        <f t="shared" ref="M476:N476" si="481">IF(OR(J476="",K476=""),"",IF(AND(G476="STANDARD",H476="NO",L476&lt;31),"YES",IF(AND(G476="STANDARD",H476="YES",L476&lt;45),"YES",IF(AND(G476="EXPEDITED",H476="NO",L476&lt;=3),"YES",IF(AND(G476="EXPEDITED",H476="YES",L476&lt;18),"YES","NO")))))</f>
        <v/>
      </c>
      <c r="N476" s="29" t="str">
        <f t="shared" si="481"/>
        <v/>
      </c>
      <c r="O476" s="29"/>
      <c r="P476" s="29"/>
      <c r="Q476" s="29"/>
    </row>
    <row r="477" spans="1:21" x14ac:dyDescent="0.3">
      <c r="A477" s="165"/>
      <c r="B477" s="29"/>
      <c r="H477" s="29"/>
      <c r="I477" s="165"/>
      <c r="J477" s="29"/>
      <c r="K477" s="175"/>
      <c r="L477" s="175" t="str">
        <f t="shared" si="455"/>
        <v/>
      </c>
      <c r="M477" s="29" t="str">
        <f t="shared" ref="M477:N477" si="482">IF(OR(J477="",K477=""),"",IF(AND(G477="STANDARD",H477="NO",L477&lt;31),"YES",IF(AND(G477="STANDARD",H477="YES",L477&lt;45),"YES",IF(AND(G477="EXPEDITED",H477="NO",L477&lt;=3),"YES",IF(AND(G477="EXPEDITED",H477="YES",L477&lt;18),"YES","NO")))))</f>
        <v/>
      </c>
      <c r="N477" s="29" t="str">
        <f t="shared" si="482"/>
        <v/>
      </c>
      <c r="O477" s="29"/>
      <c r="P477" s="29"/>
      <c r="Q477" s="29"/>
    </row>
    <row r="478" spans="1:21" x14ac:dyDescent="0.3">
      <c r="A478" s="165"/>
      <c r="B478" s="29"/>
      <c r="H478" s="29"/>
      <c r="I478" s="165"/>
      <c r="J478" s="29"/>
      <c r="K478" s="175"/>
      <c r="L478" s="175" t="str">
        <f t="shared" si="455"/>
        <v/>
      </c>
      <c r="M478" s="29" t="str">
        <f t="shared" ref="M478:N478" si="483">IF(OR(J478="",K478=""),"",IF(AND(G478="STANDARD",H478="NO",L478&lt;31),"YES",IF(AND(G478="STANDARD",H478="YES",L478&lt;45),"YES",IF(AND(G478="EXPEDITED",H478="NO",L478&lt;=3),"YES",IF(AND(G478="EXPEDITED",H478="YES",L478&lt;18),"YES","NO")))))</f>
        <v/>
      </c>
      <c r="N478" s="29" t="str">
        <f t="shared" si="483"/>
        <v/>
      </c>
      <c r="O478" s="29"/>
      <c r="P478" s="29"/>
      <c r="Q478" s="29"/>
    </row>
    <row r="479" spans="1:21" x14ac:dyDescent="0.3">
      <c r="A479" s="165"/>
      <c r="B479" s="29"/>
      <c r="H479" s="29"/>
      <c r="I479" s="165"/>
      <c r="J479" s="29"/>
      <c r="K479" s="175"/>
      <c r="L479" s="175" t="str">
        <f t="shared" si="455"/>
        <v/>
      </c>
      <c r="M479" s="29" t="str">
        <f t="shared" ref="M479:N479" si="484">IF(OR(J479="",K479=""),"",IF(AND(G479="STANDARD",H479="NO",L479&lt;31),"YES",IF(AND(G479="STANDARD",H479="YES",L479&lt;45),"YES",IF(AND(G479="EXPEDITED",H479="NO",L479&lt;=3),"YES",IF(AND(G479="EXPEDITED",H479="YES",L479&lt;18),"YES","NO")))))</f>
        <v/>
      </c>
      <c r="N479" s="29" t="str">
        <f t="shared" si="484"/>
        <v/>
      </c>
      <c r="O479" s="29"/>
      <c r="P479" s="29"/>
      <c r="Q479" s="29"/>
    </row>
    <row r="480" spans="1:21" x14ac:dyDescent="0.3">
      <c r="A480" s="165"/>
      <c r="B480" s="29"/>
      <c r="H480" s="29"/>
      <c r="I480" s="165"/>
      <c r="J480" s="29"/>
      <c r="K480" s="175"/>
      <c r="L480" s="175" t="str">
        <f t="shared" si="455"/>
        <v/>
      </c>
      <c r="M480" s="29" t="str">
        <f t="shared" ref="M480:N480" si="485">IF(OR(J480="",K480=""),"",IF(AND(G480="STANDARD",H480="NO",L480&lt;31),"YES",IF(AND(G480="STANDARD",H480="YES",L480&lt;45),"YES",IF(AND(G480="EXPEDITED",H480="NO",L480&lt;=3),"YES",IF(AND(G480="EXPEDITED",H480="YES",L480&lt;18),"YES","NO")))))</f>
        <v/>
      </c>
      <c r="N480" s="29" t="str">
        <f t="shared" si="485"/>
        <v/>
      </c>
      <c r="O480" s="29"/>
      <c r="P480" s="29"/>
      <c r="Q480" s="29"/>
    </row>
    <row r="481" spans="1:17" x14ac:dyDescent="0.3">
      <c r="A481" s="165"/>
      <c r="B481" s="29"/>
      <c r="H481" s="29"/>
      <c r="I481" s="165"/>
      <c r="J481" s="29"/>
      <c r="K481" s="175"/>
      <c r="L481" s="175" t="str">
        <f t="shared" si="455"/>
        <v/>
      </c>
      <c r="M481" s="29" t="str">
        <f t="shared" ref="M481:N481" si="486">IF(OR(J481="",K481=""),"",IF(AND(G481="STANDARD",H481="NO",L481&lt;31),"YES",IF(AND(G481="STANDARD",H481="YES",L481&lt;45),"YES",IF(AND(G481="EXPEDITED",H481="NO",L481&lt;=3),"YES",IF(AND(G481="EXPEDITED",H481="YES",L481&lt;18),"YES","NO")))))</f>
        <v/>
      </c>
      <c r="N481" s="29" t="str">
        <f t="shared" si="486"/>
        <v/>
      </c>
      <c r="O481" s="29"/>
      <c r="P481" s="29"/>
      <c r="Q481" s="29"/>
    </row>
    <row r="482" spans="1:17" x14ac:dyDescent="0.3">
      <c r="A482" s="165"/>
      <c r="B482" s="29"/>
      <c r="H482" s="29"/>
      <c r="I482" s="165"/>
      <c r="J482" s="29"/>
      <c r="K482" s="175"/>
      <c r="L482" s="175" t="str">
        <f t="shared" si="455"/>
        <v/>
      </c>
      <c r="M482" s="29" t="str">
        <f t="shared" ref="M482:N482" si="487">IF(OR(J482="",K482=""),"",IF(AND(G482="STANDARD",H482="NO",L482&lt;31),"YES",IF(AND(G482="STANDARD",H482="YES",L482&lt;45),"YES",IF(AND(G482="EXPEDITED",H482="NO",L482&lt;=3),"YES",IF(AND(G482="EXPEDITED",H482="YES",L482&lt;18),"YES","NO")))))</f>
        <v/>
      </c>
      <c r="N482" s="29" t="str">
        <f t="shared" si="487"/>
        <v/>
      </c>
      <c r="O482" s="29"/>
      <c r="P482" s="29"/>
      <c r="Q482" s="29"/>
    </row>
    <row r="483" spans="1:17" x14ac:dyDescent="0.3">
      <c r="A483" s="165"/>
      <c r="B483" s="29"/>
      <c r="H483" s="29"/>
      <c r="I483" s="165"/>
      <c r="J483" s="29"/>
      <c r="K483" s="175"/>
      <c r="L483" s="175" t="str">
        <f t="shared" si="455"/>
        <v/>
      </c>
      <c r="M483" s="29" t="str">
        <f t="shared" ref="M483:N483" si="488">IF(OR(J483="",K483=""),"",IF(AND(G483="STANDARD",H483="NO",L483&lt;31),"YES",IF(AND(G483="STANDARD",H483="YES",L483&lt;45),"YES",IF(AND(G483="EXPEDITED",H483="NO",L483&lt;=3),"YES",IF(AND(G483="EXPEDITED",H483="YES",L483&lt;18),"YES","NO")))))</f>
        <v/>
      </c>
      <c r="N483" s="29" t="str">
        <f t="shared" si="488"/>
        <v/>
      </c>
      <c r="O483" s="29"/>
      <c r="P483" s="29"/>
      <c r="Q483" s="29"/>
    </row>
    <row r="484" spans="1:17" x14ac:dyDescent="0.3">
      <c r="A484" s="165"/>
      <c r="B484" s="29"/>
      <c r="H484" s="29"/>
      <c r="I484" s="165"/>
      <c r="J484" s="29"/>
      <c r="K484" s="175"/>
      <c r="L484" s="175" t="str">
        <f t="shared" si="455"/>
        <v/>
      </c>
      <c r="M484" s="29" t="str">
        <f t="shared" ref="M484:N484" si="489">IF(OR(J484="",K484=""),"",IF(AND(G484="STANDARD",H484="NO",L484&lt;31),"YES",IF(AND(G484="STANDARD",H484="YES",L484&lt;45),"YES",IF(AND(G484="EXPEDITED",H484="NO",L484&lt;=3),"YES",IF(AND(G484="EXPEDITED",H484="YES",L484&lt;18),"YES","NO")))))</f>
        <v/>
      </c>
      <c r="N484" s="29" t="str">
        <f t="shared" si="489"/>
        <v/>
      </c>
      <c r="O484" s="29"/>
      <c r="P484" s="29"/>
      <c r="Q484" s="29"/>
    </row>
    <row r="485" spans="1:17" x14ac:dyDescent="0.3">
      <c r="A485" s="165"/>
      <c r="B485" s="29"/>
      <c r="H485" s="29"/>
      <c r="I485" s="165"/>
      <c r="J485" s="29"/>
      <c r="K485" s="175"/>
      <c r="L485" s="175" t="str">
        <f t="shared" si="455"/>
        <v/>
      </c>
      <c r="M485" s="29" t="str">
        <f t="shared" ref="M485:N485" si="490">IF(OR(J485="",K485=""),"",IF(AND(G485="STANDARD",H485="NO",L485&lt;31),"YES",IF(AND(G485="STANDARD",H485="YES",L485&lt;45),"YES",IF(AND(G485="EXPEDITED",H485="NO",L485&lt;=3),"YES",IF(AND(G485="EXPEDITED",H485="YES",L485&lt;18),"YES","NO")))))</f>
        <v/>
      </c>
      <c r="N485" s="29" t="str">
        <f t="shared" si="490"/>
        <v/>
      </c>
      <c r="O485" s="29"/>
      <c r="P485" s="29"/>
      <c r="Q485" s="29"/>
    </row>
    <row r="486" spans="1:17" x14ac:dyDescent="0.3">
      <c r="A486" s="165"/>
      <c r="B486" s="29"/>
      <c r="H486" s="29"/>
      <c r="I486" s="165"/>
      <c r="J486" s="29"/>
      <c r="K486" s="175"/>
      <c r="L486" s="175" t="str">
        <f t="shared" si="455"/>
        <v/>
      </c>
      <c r="M486" s="29" t="str">
        <f t="shared" ref="M486:N486" si="491">IF(OR(J486="",K486=""),"",IF(AND(G486="STANDARD",H486="NO",L486&lt;31),"YES",IF(AND(G486="STANDARD",H486="YES",L486&lt;45),"YES",IF(AND(G486="EXPEDITED",H486="NO",L486&lt;=3),"YES",IF(AND(G486="EXPEDITED",H486="YES",L486&lt;18),"YES","NO")))))</f>
        <v/>
      </c>
      <c r="N486" s="29" t="str">
        <f t="shared" si="491"/>
        <v/>
      </c>
      <c r="O486" s="29"/>
      <c r="P486" s="29"/>
      <c r="Q486" s="29"/>
    </row>
    <row r="487" spans="1:17" x14ac:dyDescent="0.3">
      <c r="A487" s="165"/>
      <c r="B487" s="29"/>
      <c r="H487" s="29"/>
      <c r="I487" s="165"/>
      <c r="J487" s="29"/>
      <c r="K487" s="175"/>
      <c r="L487" s="175" t="str">
        <f t="shared" si="455"/>
        <v/>
      </c>
      <c r="M487" s="29" t="str">
        <f t="shared" ref="M487:N487" si="492">IF(OR(J487="",K487=""),"",IF(AND(G487="STANDARD",H487="NO",L487&lt;31),"YES",IF(AND(G487="STANDARD",H487="YES",L487&lt;45),"YES",IF(AND(G487="EXPEDITED",H487="NO",L487&lt;=3),"YES",IF(AND(G487="EXPEDITED",H487="YES",L487&lt;18),"YES","NO")))))</f>
        <v/>
      </c>
      <c r="N487" s="29" t="str">
        <f t="shared" si="492"/>
        <v/>
      </c>
      <c r="O487" s="29"/>
      <c r="P487" s="29"/>
      <c r="Q487" s="29"/>
    </row>
    <row r="488" spans="1:17" x14ac:dyDescent="0.3">
      <c r="A488" s="165"/>
      <c r="B488" s="29"/>
      <c r="H488" s="29"/>
      <c r="I488" s="165"/>
      <c r="J488" s="29"/>
      <c r="K488" s="175"/>
      <c r="L488" s="175" t="str">
        <f t="shared" si="455"/>
        <v/>
      </c>
      <c r="M488" s="29" t="str">
        <f t="shared" ref="M488:N488" si="493">IF(OR(J488="",K488=""),"",IF(AND(G488="STANDARD",H488="NO",L488&lt;31),"YES",IF(AND(G488="STANDARD",H488="YES",L488&lt;45),"YES",IF(AND(G488="EXPEDITED",H488="NO",L488&lt;=3),"YES",IF(AND(G488="EXPEDITED",H488="YES",L488&lt;18),"YES","NO")))))</f>
        <v/>
      </c>
      <c r="N488" s="29" t="str">
        <f t="shared" si="493"/>
        <v/>
      </c>
      <c r="O488" s="29"/>
      <c r="P488" s="29"/>
      <c r="Q488" s="29"/>
    </row>
    <row r="489" spans="1:17" x14ac:dyDescent="0.3">
      <c r="A489" s="165"/>
      <c r="B489" s="29"/>
      <c r="H489" s="29"/>
      <c r="I489" s="165"/>
      <c r="J489" s="29"/>
      <c r="K489" s="175"/>
      <c r="L489" s="175" t="str">
        <f t="shared" si="455"/>
        <v/>
      </c>
      <c r="M489" s="29" t="str">
        <f t="shared" ref="M489:N489" si="494">IF(OR(J489="",K489=""),"",IF(AND(G489="STANDARD",H489="NO",L489&lt;31),"YES",IF(AND(G489="STANDARD",H489="YES",L489&lt;45),"YES",IF(AND(G489="EXPEDITED",H489="NO",L489&lt;=3),"YES",IF(AND(G489="EXPEDITED",H489="YES",L489&lt;18),"YES","NO")))))</f>
        <v/>
      </c>
      <c r="N489" s="29" t="str">
        <f t="shared" si="494"/>
        <v/>
      </c>
      <c r="O489" s="29"/>
      <c r="P489" s="29"/>
      <c r="Q489" s="29"/>
    </row>
    <row r="490" spans="1:17" x14ac:dyDescent="0.3">
      <c r="A490" s="165"/>
      <c r="B490" s="29"/>
      <c r="H490" s="29"/>
      <c r="I490" s="165"/>
      <c r="J490" s="29"/>
      <c r="K490" s="175"/>
      <c r="L490" s="175" t="str">
        <f t="shared" si="455"/>
        <v/>
      </c>
      <c r="M490" s="29" t="str">
        <f t="shared" ref="M490:N490" si="495">IF(OR(J490="",K490=""),"",IF(AND(G490="STANDARD",H490="NO",L490&lt;31),"YES",IF(AND(G490="STANDARD",H490="YES",L490&lt;45),"YES",IF(AND(G490="EXPEDITED",H490="NO",L490&lt;=3),"YES",IF(AND(G490="EXPEDITED",H490="YES",L490&lt;18),"YES","NO")))))</f>
        <v/>
      </c>
      <c r="N490" s="29" t="str">
        <f t="shared" si="495"/>
        <v/>
      </c>
      <c r="O490" s="29"/>
      <c r="P490" s="29"/>
      <c r="Q490" s="29"/>
    </row>
    <row r="491" spans="1:17" x14ac:dyDescent="0.3">
      <c r="A491" s="165"/>
      <c r="B491" s="29"/>
      <c r="H491" s="29"/>
      <c r="I491" s="165"/>
      <c r="J491" s="29"/>
      <c r="K491" s="175"/>
      <c r="L491" s="175" t="str">
        <f t="shared" si="455"/>
        <v/>
      </c>
      <c r="M491" s="29" t="str">
        <f t="shared" ref="M491:N491" si="496">IF(OR(J491="",K491=""),"",IF(AND(G491="STANDARD",H491="NO",L491&lt;31),"YES",IF(AND(G491="STANDARD",H491="YES",L491&lt;45),"YES",IF(AND(G491="EXPEDITED",H491="NO",L491&lt;=3),"YES",IF(AND(G491="EXPEDITED",H491="YES",L491&lt;18),"YES","NO")))))</f>
        <v/>
      </c>
      <c r="N491" s="29" t="str">
        <f t="shared" si="496"/>
        <v/>
      </c>
      <c r="O491" s="29"/>
      <c r="P491" s="29"/>
      <c r="Q491" s="29"/>
    </row>
    <row r="492" spans="1:17" x14ac:dyDescent="0.3">
      <c r="A492" s="165"/>
      <c r="B492" s="29"/>
      <c r="H492" s="29"/>
      <c r="I492" s="165"/>
      <c r="J492" s="29"/>
      <c r="K492" s="175"/>
      <c r="L492" s="175" t="str">
        <f t="shared" si="455"/>
        <v/>
      </c>
      <c r="M492" s="29" t="str">
        <f t="shared" ref="M492:N492" si="497">IF(OR(J492="",K492=""),"",IF(AND(G492="STANDARD",H492="NO",L492&lt;31),"YES",IF(AND(G492="STANDARD",H492="YES",L492&lt;45),"YES",IF(AND(G492="EXPEDITED",H492="NO",L492&lt;=3),"YES",IF(AND(G492="EXPEDITED",H492="YES",L492&lt;18),"YES","NO")))))</f>
        <v/>
      </c>
      <c r="N492" s="29" t="str">
        <f t="shared" si="497"/>
        <v/>
      </c>
      <c r="O492" s="29"/>
      <c r="P492" s="29"/>
      <c r="Q492" s="29"/>
    </row>
    <row r="493" spans="1:17" x14ac:dyDescent="0.3">
      <c r="A493" s="165"/>
      <c r="B493" s="29"/>
      <c r="H493" s="29"/>
      <c r="I493" s="165"/>
      <c r="J493" s="29"/>
      <c r="K493" s="175"/>
      <c r="L493" s="175" t="str">
        <f t="shared" si="455"/>
        <v/>
      </c>
      <c r="M493" s="29" t="str">
        <f t="shared" ref="M493:N493" si="498">IF(OR(J493="",K493=""),"",IF(AND(G493="STANDARD",H493="NO",L493&lt;31),"YES",IF(AND(G493="STANDARD",H493="YES",L493&lt;45),"YES",IF(AND(G493="EXPEDITED",H493="NO",L493&lt;=3),"YES",IF(AND(G493="EXPEDITED",H493="YES",L493&lt;18),"YES","NO")))))</f>
        <v/>
      </c>
      <c r="N493" s="29" t="str">
        <f t="shared" si="498"/>
        <v/>
      </c>
      <c r="O493" s="29"/>
      <c r="P493" s="29"/>
      <c r="Q493" s="29"/>
    </row>
    <row r="494" spans="1:17" x14ac:dyDescent="0.3">
      <c r="A494" s="165"/>
      <c r="B494" s="29"/>
      <c r="H494" s="29"/>
      <c r="I494" s="165"/>
      <c r="J494" s="29"/>
      <c r="K494" s="175"/>
      <c r="L494" s="175" t="str">
        <f t="shared" si="455"/>
        <v/>
      </c>
      <c r="M494" s="29" t="str">
        <f t="shared" ref="M494:N494" si="499">IF(OR(J494="",K494=""),"",IF(AND(G494="STANDARD",H494="NO",L494&lt;31),"YES",IF(AND(G494="STANDARD",H494="YES",L494&lt;45),"YES",IF(AND(G494="EXPEDITED",H494="NO",L494&lt;=3),"YES",IF(AND(G494="EXPEDITED",H494="YES",L494&lt;18),"YES","NO")))))</f>
        <v/>
      </c>
      <c r="N494" s="29" t="str">
        <f t="shared" si="499"/>
        <v/>
      </c>
      <c r="O494" s="29"/>
      <c r="P494" s="29"/>
      <c r="Q494" s="29"/>
    </row>
    <row r="495" spans="1:17" x14ac:dyDescent="0.3">
      <c r="A495" s="165"/>
      <c r="B495" s="29"/>
      <c r="H495" s="29"/>
      <c r="I495" s="165"/>
      <c r="J495" s="29"/>
      <c r="K495" s="175"/>
      <c r="L495" s="175" t="str">
        <f t="shared" si="455"/>
        <v/>
      </c>
      <c r="M495" s="29" t="str">
        <f t="shared" ref="M495:N495" si="500">IF(OR(J495="",K495=""),"",IF(AND(G495="STANDARD",H495="NO",L495&lt;31),"YES",IF(AND(G495="STANDARD",H495="YES",L495&lt;45),"YES",IF(AND(G495="EXPEDITED",H495="NO",L495&lt;=3),"YES",IF(AND(G495="EXPEDITED",H495="YES",L495&lt;18),"YES","NO")))))</f>
        <v/>
      </c>
      <c r="N495" s="29" t="str">
        <f t="shared" si="500"/>
        <v/>
      </c>
      <c r="O495" s="29"/>
      <c r="P495" s="29"/>
      <c r="Q495" s="29"/>
    </row>
    <row r="496" spans="1:17" x14ac:dyDescent="0.3">
      <c r="A496" s="165"/>
      <c r="B496" s="29"/>
      <c r="H496" s="29"/>
      <c r="I496" s="165"/>
      <c r="J496" s="29"/>
      <c r="K496" s="175"/>
      <c r="L496" s="175" t="str">
        <f t="shared" si="455"/>
        <v/>
      </c>
      <c r="M496" s="29" t="str">
        <f t="shared" ref="M496:N496" si="501">IF(OR(J496="",K496=""),"",IF(AND(G496="STANDARD",H496="NO",L496&lt;31),"YES",IF(AND(G496="STANDARD",H496="YES",L496&lt;45),"YES",IF(AND(G496="EXPEDITED",H496="NO",L496&lt;=3),"YES",IF(AND(G496="EXPEDITED",H496="YES",L496&lt;18),"YES","NO")))))</f>
        <v/>
      </c>
      <c r="N496" s="29" t="str">
        <f t="shared" si="501"/>
        <v/>
      </c>
      <c r="O496" s="29"/>
      <c r="P496" s="29"/>
      <c r="Q496" s="29"/>
    </row>
    <row r="497" spans="1:17" x14ac:dyDescent="0.3">
      <c r="A497" s="165"/>
      <c r="B497" s="29"/>
      <c r="H497" s="29"/>
      <c r="I497" s="165"/>
      <c r="J497" s="29"/>
      <c r="K497" s="175"/>
      <c r="L497" s="175" t="str">
        <f t="shared" si="455"/>
        <v/>
      </c>
      <c r="M497" s="29" t="str">
        <f t="shared" ref="M497:N497" si="502">IF(OR(J497="",K497=""),"",IF(AND(G497="STANDARD",H497="NO",L497&lt;31),"YES",IF(AND(G497="STANDARD",H497="YES",L497&lt;45),"YES",IF(AND(G497="EXPEDITED",H497="NO",L497&lt;=3),"YES",IF(AND(G497="EXPEDITED",H497="YES",L497&lt;18),"YES","NO")))))</f>
        <v/>
      </c>
      <c r="N497" s="29" t="str">
        <f t="shared" si="502"/>
        <v/>
      </c>
      <c r="O497" s="29"/>
      <c r="P497" s="29"/>
      <c r="Q497" s="29"/>
    </row>
    <row r="498" spans="1:17" x14ac:dyDescent="0.3">
      <c r="A498" s="165"/>
      <c r="B498" s="29"/>
      <c r="H498" s="29"/>
      <c r="I498" s="165"/>
      <c r="J498" s="29"/>
      <c r="K498" s="175"/>
      <c r="L498" s="175" t="str">
        <f t="shared" si="455"/>
        <v/>
      </c>
      <c r="M498" s="29" t="str">
        <f t="shared" ref="M498:N498" si="503">IF(OR(J498="",K498=""),"",IF(AND(G498="STANDARD",H498="NO",L498&lt;31),"YES",IF(AND(G498="STANDARD",H498="YES",L498&lt;45),"YES",IF(AND(G498="EXPEDITED",H498="NO",L498&lt;=3),"YES",IF(AND(G498="EXPEDITED",H498="YES",L498&lt;18),"YES","NO")))))</f>
        <v/>
      </c>
      <c r="N498" s="29" t="str">
        <f t="shared" si="503"/>
        <v/>
      </c>
      <c r="O498" s="29"/>
      <c r="P498" s="29"/>
      <c r="Q498" s="29"/>
    </row>
    <row r="499" spans="1:17" x14ac:dyDescent="0.3">
      <c r="A499" s="165"/>
      <c r="B499" s="29"/>
      <c r="H499" s="29"/>
      <c r="I499" s="165"/>
      <c r="J499" s="29"/>
      <c r="K499" s="175"/>
      <c r="L499" s="175" t="str">
        <f t="shared" si="455"/>
        <v/>
      </c>
      <c r="M499" s="29" t="str">
        <f t="shared" ref="M499:N499" si="504">IF(OR(J499="",K499=""),"",IF(AND(G499="STANDARD",H499="NO",L499&lt;31),"YES",IF(AND(G499="STANDARD",H499="YES",L499&lt;45),"YES",IF(AND(G499="EXPEDITED",H499="NO",L499&lt;=3),"YES",IF(AND(G499="EXPEDITED",H499="YES",L499&lt;18),"YES","NO")))))</f>
        <v/>
      </c>
      <c r="N499" s="29" t="str">
        <f t="shared" si="504"/>
        <v/>
      </c>
      <c r="O499" s="29"/>
      <c r="P499" s="29"/>
      <c r="Q499" s="29"/>
    </row>
    <row r="500" spans="1:17" x14ac:dyDescent="0.3">
      <c r="A500" s="165"/>
      <c r="B500" s="29"/>
      <c r="H500" s="29"/>
      <c r="I500" s="165"/>
      <c r="J500" s="29"/>
      <c r="K500" s="175"/>
      <c r="L500" s="175" t="str">
        <f t="shared" si="455"/>
        <v/>
      </c>
      <c r="M500" s="29" t="str">
        <f t="shared" ref="M500:N500" si="505">IF(OR(J500="",K500=""),"",IF(AND(G500="STANDARD",H500="NO",L500&lt;31),"YES",IF(AND(G500="STANDARD",H500="YES",L500&lt;45),"YES",IF(AND(G500="EXPEDITED",H500="NO",L500&lt;=3),"YES",IF(AND(G500="EXPEDITED",H500="YES",L500&lt;18),"YES","NO")))))</f>
        <v/>
      </c>
      <c r="N500" s="29" t="str">
        <f t="shared" si="505"/>
        <v/>
      </c>
      <c r="O500" s="29"/>
      <c r="P500" s="29"/>
      <c r="Q500" s="29"/>
    </row>
    <row r="504" spans="1:17" x14ac:dyDescent="0.3">
      <c r="M504" s="236"/>
    </row>
  </sheetData>
  <sheetProtection algorithmName="SHA-512" hashValue="GciMnrS7MXmDWxnecMgCq1cUSZ5eh2CPgNm1VXgiHi+QyfHLJ38iswRETNbUEen+ak0g+DnxPfcK85ZSOD75iA==" saltValue="sQwhh/lgr/UDEnF1JLcCtA==" spinCount="100000" sheet="1" formatCells="0" formatColumns="0" formatRows="0" insertRows="0" deleteRows="0" sort="0" autoFilter="0" pivotTables="0"/>
  <autoFilter ref="A1:U1" xr:uid="{BCAE361E-94D1-44D0-AE00-AC131F0C56CA}"/>
  <dataValidations count="2">
    <dataValidation type="list" allowBlank="1" showInputMessage="1" showErrorMessage="1" sqref="O1:P1 A1:C1 G1:I1" xr:uid="{CB25ACE7-6B2E-4A83-98C7-10D623AA3F7E}">
      <formula1>#REF!</formula1>
    </dataValidation>
    <dataValidation type="list" allowBlank="1" showInputMessage="1" showErrorMessage="1" sqref="Q2:Q500" xr:uid="{72BE11DA-88A5-4958-84DD-F64061C4172B}">
      <formula1>"Yes, No"</formula1>
    </dataValidation>
  </dataValidations>
  <pageMargins left="0.7" right="0.7" top="0.75" bottom="0.75" header="0.3" footer="0.3"/>
  <pageSetup orientation="portrait" horizontalDpi="200" verticalDpi="200" r:id="rId1"/>
  <legacyDrawing r:id="rId2"/>
  <extLst>
    <ext xmlns:x14="http://schemas.microsoft.com/office/spreadsheetml/2009/9/main" uri="{CCE6A557-97BC-4b89-ADB6-D9C93CAAB3DF}">
      <x14:dataValidations xmlns:xm="http://schemas.microsoft.com/office/excel/2006/main" count="10">
        <x14:dataValidation type="list" allowBlank="1" showInputMessage="1" showErrorMessage="1" xr:uid="{E6A704F2-F4FE-4134-A4D4-C057505F7A5D}">
          <x14:formula1>
            <xm:f>Instructions!$C$106:$C$114</xm:f>
          </x14:formula1>
          <xm:sqref>P2:P500</xm:sqref>
        </x14:dataValidation>
        <x14:dataValidation type="list" allowBlank="1" showInputMessage="1" showErrorMessage="1" xr:uid="{20F6F208-4591-43EA-ACE3-3B5925576DF7}">
          <x14:formula1>
            <xm:f>Instructions!$C$103:$C$105</xm:f>
          </x14:formula1>
          <xm:sqref>O2:O500</xm:sqref>
        </x14:dataValidation>
        <x14:dataValidation type="list" allowBlank="1" showInputMessage="1" showErrorMessage="1" xr:uid="{7BF0497B-338F-4E48-A190-487F08B3332F}">
          <x14:formula1>
            <xm:f>Instructions!$C$94:$C$95</xm:f>
          </x14:formula1>
          <xm:sqref>I2:I500</xm:sqref>
        </x14:dataValidation>
        <x14:dataValidation type="list" allowBlank="1" showInputMessage="1" showErrorMessage="1" xr:uid="{F84B94EC-D4E9-4D8F-9CFB-7DF873549E8F}">
          <x14:formula1>
            <xm:f>Instructions!$C$92:$C$93</xm:f>
          </x14:formula1>
          <xm:sqref>H2:H500</xm:sqref>
        </x14:dataValidation>
        <x14:dataValidation type="list" allowBlank="1" showInputMessage="1" showErrorMessage="1" xr:uid="{6E7B247E-F02E-4714-AEF6-D84AABD57AF8}">
          <x14:formula1>
            <xm:f>Instructions!$C$89:$C$90</xm:f>
          </x14:formula1>
          <xm:sqref>G2:G500</xm:sqref>
        </x14:dataValidation>
        <x14:dataValidation type="list" allowBlank="1" showInputMessage="1" showErrorMessage="1" xr:uid="{AB1BD908-38B4-4A40-9A03-5316E8037867}">
          <x14:formula1>
            <xm:f>Instructions!$C$28:$C$84</xm:f>
          </x14:formula1>
          <xm:sqref>C2:C500</xm:sqref>
        </x14:dataValidation>
        <x14:dataValidation type="list" allowBlank="1" showInputMessage="1" showErrorMessage="1" xr:uid="{E85CDFAD-94E2-4404-A254-A99626ED7BCC}">
          <x14:formula1>
            <xm:f>Instructions!$C$18:$C$27</xm:f>
          </x14:formula1>
          <xm:sqref>B2:B500</xm:sqref>
        </x14:dataValidation>
        <x14:dataValidation type="list" allowBlank="1" showInputMessage="1" showErrorMessage="1" xr:uid="{5DB2BCD6-9268-4EC0-86DE-E5A324DBC302}">
          <x14:formula1>
            <xm:f>Instructions!$C$14:$C$17</xm:f>
          </x14:formula1>
          <xm:sqref>A2:A500</xm:sqref>
        </x14:dataValidation>
        <x14:dataValidation type="list" allowBlank="1" showInputMessage="1" showErrorMessage="1" xr:uid="{35301B91-DEBC-4623-9588-CF468199A932}">
          <x14:formula1>
            <xm:f>'Service Description'!$A$2:$A$104</xm:f>
          </x14:formula1>
          <xm:sqref>J2:J483</xm:sqref>
        </x14:dataValidation>
        <x14:dataValidation type="list" allowBlank="1" showInputMessage="1" showErrorMessage="1" xr:uid="{2867A743-5410-433A-964F-793872BA9C72}">
          <x14:formula1>
            <xm:f>'Service Description'!$A$2:$A$111</xm:f>
          </x14:formula1>
          <xm:sqref>J484:J982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D1CCCB-B4A0-4873-B6AF-7D349F7A62EF}">
  <sheetPr codeName="Sheet7"/>
  <dimension ref="A1:U500"/>
  <sheetViews>
    <sheetView workbookViewId="0">
      <pane ySplit="1" topLeftCell="A472" activePane="bottomLeft" state="frozen"/>
      <selection pane="bottomLeft" activeCell="K496" sqref="K496"/>
    </sheetView>
  </sheetViews>
  <sheetFormatPr defaultColWidth="8.6640625" defaultRowHeight="14.4" x14ac:dyDescent="0.3"/>
  <cols>
    <col min="1" max="1" width="16.109375" style="144" customWidth="1"/>
    <col min="2" max="2" width="14.5546875" style="28" bestFit="1" customWidth="1"/>
    <col min="3" max="3" width="25.5546875" style="29" customWidth="1"/>
    <col min="4" max="6" width="20.6640625" style="29" customWidth="1"/>
    <col min="7" max="7" width="24.33203125" style="29" customWidth="1"/>
    <col min="8" max="8" width="19.33203125" style="156" customWidth="1"/>
    <col min="9" max="9" width="17.5546875" style="158" customWidth="1"/>
    <col min="10" max="10" width="42" style="158" customWidth="1"/>
    <col min="11" max="11" width="26.109375" style="160" customWidth="1"/>
    <col min="12" max="12" width="27.109375" style="160" customWidth="1"/>
    <col min="13" max="13" width="18.5546875" style="162" customWidth="1"/>
    <col min="14" max="14" width="22.88671875" style="162" customWidth="1"/>
    <col min="15" max="15" width="22.109375" style="144" customWidth="1"/>
    <col min="16" max="16" width="49.6640625" style="28" customWidth="1"/>
    <col min="17" max="17" width="19.6640625" style="28" customWidth="1"/>
    <col min="18" max="18" width="36" style="5" customWidth="1"/>
    <col min="19" max="19" width="29.21875" style="28" customWidth="1"/>
    <col min="20" max="20" width="21.77734375" style="28" customWidth="1"/>
    <col min="21" max="21" width="24.88671875" style="28" customWidth="1"/>
    <col min="22" max="16384" width="8.6640625" style="5"/>
  </cols>
  <sheetData>
    <row r="1" spans="1:21" ht="44.4" customHeight="1" x14ac:dyDescent="0.3">
      <c r="A1" s="149" t="s">
        <v>98</v>
      </c>
      <c r="B1" s="7" t="s">
        <v>8</v>
      </c>
      <c r="C1" s="150" t="s">
        <v>97</v>
      </c>
      <c r="D1" s="8" t="s">
        <v>99</v>
      </c>
      <c r="E1" s="8" t="s">
        <v>100</v>
      </c>
      <c r="F1" s="8" t="s">
        <v>101</v>
      </c>
      <c r="G1" s="150" t="s">
        <v>102</v>
      </c>
      <c r="H1" s="153" t="s">
        <v>104</v>
      </c>
      <c r="I1" s="153" t="s">
        <v>105</v>
      </c>
      <c r="J1" s="145" t="s">
        <v>90</v>
      </c>
      <c r="K1" s="10" t="s">
        <v>93</v>
      </c>
      <c r="L1" s="10" t="s">
        <v>109</v>
      </c>
      <c r="M1" s="10" t="s">
        <v>106</v>
      </c>
      <c r="N1" s="153" t="s">
        <v>108</v>
      </c>
      <c r="O1" s="142" t="s">
        <v>107</v>
      </c>
      <c r="P1" s="145" t="s">
        <v>129</v>
      </c>
      <c r="Q1" s="7" t="s">
        <v>243</v>
      </c>
      <c r="R1" s="148" t="s">
        <v>302</v>
      </c>
      <c r="S1" s="30" t="s">
        <v>299</v>
      </c>
      <c r="T1" s="141" t="s">
        <v>303</v>
      </c>
      <c r="U1" s="141" t="s">
        <v>304</v>
      </c>
    </row>
    <row r="2" spans="1:21" x14ac:dyDescent="0.3">
      <c r="A2" s="143"/>
      <c r="B2" s="146"/>
      <c r="C2" s="146"/>
      <c r="D2" s="146"/>
      <c r="E2" s="146"/>
      <c r="F2" s="151"/>
      <c r="G2" s="146"/>
      <c r="H2" s="154"/>
      <c r="I2" s="146"/>
      <c r="J2" s="146"/>
      <c r="K2" s="159"/>
      <c r="L2" s="159"/>
      <c r="M2" s="161" t="str">
        <f>IF(OR(K2="",L2=""),"",L2-K2)</f>
        <v/>
      </c>
      <c r="N2" s="163" t="str">
        <f>IF(OR(K2="",L2=""),"",IF(AND(H2="STANDARD",I2="NO",M2&lt;31),"YES",IF(AND(H2="STANDARD",I2="YES",M2&lt;45),"YES",IF(AND(H2="EXPEDITED",I2="NO",M2&lt;=3),"YES",IF(AND(H2="EXPEDITED",I2="YES",M2&lt;18),"YES","NO")))))</f>
        <v/>
      </c>
      <c r="O2" s="143"/>
      <c r="P2" s="146"/>
      <c r="Q2" s="146"/>
    </row>
    <row r="3" spans="1:21" x14ac:dyDescent="0.3">
      <c r="A3" s="143"/>
      <c r="B3" s="146"/>
      <c r="C3" s="146"/>
      <c r="D3" s="146"/>
      <c r="E3" s="146"/>
      <c r="F3" s="151"/>
      <c r="G3" s="146"/>
      <c r="H3" s="154"/>
      <c r="I3" s="146"/>
      <c r="J3" s="146"/>
      <c r="K3" s="159"/>
      <c r="L3" s="159"/>
      <c r="M3" s="161" t="str">
        <f t="shared" ref="M3:M66" si="0">IF(OR(K3="",L3=""),"",L3-K3)</f>
        <v/>
      </c>
      <c r="N3" s="163" t="str">
        <f t="shared" ref="N3:N66" si="1">IF(OR(K3="",L3=""),"",IF(AND(H3="STANDARD",I3="NO",M3&lt;31),"YES",IF(AND(H3="STANDARD",I3="YES",M3&lt;45),"YES",IF(AND(H3="EXPEDITED",I3="NO",M3&lt;=3),"YES",IF(AND(H3="EXPEDITED",I3="YES",M3&lt;18),"YES","NO")))))</f>
        <v/>
      </c>
      <c r="O3" s="143"/>
      <c r="P3" s="146"/>
      <c r="Q3" s="146"/>
    </row>
    <row r="4" spans="1:21" x14ac:dyDescent="0.3">
      <c r="A4" s="143"/>
      <c r="B4" s="146"/>
      <c r="C4" s="146"/>
      <c r="D4" s="146"/>
      <c r="E4" s="146"/>
      <c r="F4" s="151"/>
      <c r="G4" s="146"/>
      <c r="H4" s="154"/>
      <c r="I4" s="146"/>
      <c r="J4" s="146"/>
      <c r="K4" s="159"/>
      <c r="L4" s="159"/>
      <c r="M4" s="161" t="str">
        <f t="shared" si="0"/>
        <v/>
      </c>
      <c r="N4" s="163" t="str">
        <f t="shared" si="1"/>
        <v/>
      </c>
      <c r="O4" s="143"/>
      <c r="P4" s="146"/>
      <c r="Q4" s="146"/>
    </row>
    <row r="5" spans="1:21" x14ac:dyDescent="0.3">
      <c r="A5" s="143"/>
      <c r="B5" s="146"/>
      <c r="C5" s="146"/>
      <c r="D5" s="146"/>
      <c r="E5" s="146"/>
      <c r="F5" s="151"/>
      <c r="G5" s="146"/>
      <c r="H5" s="154"/>
      <c r="I5" s="146"/>
      <c r="J5" s="146"/>
      <c r="K5" s="159"/>
      <c r="L5" s="159"/>
      <c r="M5" s="161" t="str">
        <f t="shared" si="0"/>
        <v/>
      </c>
      <c r="N5" s="163" t="str">
        <f t="shared" si="1"/>
        <v/>
      </c>
      <c r="O5" s="143"/>
      <c r="P5" s="146"/>
      <c r="Q5" s="146"/>
    </row>
    <row r="6" spans="1:21" x14ac:dyDescent="0.3">
      <c r="A6" s="143"/>
      <c r="B6" s="146"/>
      <c r="C6" s="146"/>
      <c r="D6" s="146"/>
      <c r="E6" s="146"/>
      <c r="F6" s="151"/>
      <c r="G6" s="146"/>
      <c r="H6" s="154"/>
      <c r="I6" s="146"/>
      <c r="J6" s="146"/>
      <c r="K6" s="159"/>
      <c r="L6" s="159"/>
      <c r="M6" s="161" t="str">
        <f t="shared" si="0"/>
        <v/>
      </c>
      <c r="N6" s="163" t="str">
        <f t="shared" si="1"/>
        <v/>
      </c>
      <c r="O6" s="143"/>
      <c r="P6" s="146"/>
      <c r="Q6" s="146"/>
    </row>
    <row r="7" spans="1:21" x14ac:dyDescent="0.3">
      <c r="A7" s="143"/>
      <c r="B7" s="146"/>
      <c r="C7" s="146"/>
      <c r="D7" s="146"/>
      <c r="E7" s="146"/>
      <c r="F7" s="151"/>
      <c r="G7" s="146"/>
      <c r="H7" s="154"/>
      <c r="I7" s="146"/>
      <c r="J7" s="146"/>
      <c r="K7" s="159"/>
      <c r="L7" s="159"/>
      <c r="M7" s="161" t="str">
        <f t="shared" si="0"/>
        <v/>
      </c>
      <c r="N7" s="163" t="str">
        <f t="shared" si="1"/>
        <v/>
      </c>
      <c r="O7" s="143"/>
      <c r="P7" s="146"/>
      <c r="Q7" s="146"/>
    </row>
    <row r="8" spans="1:21" x14ac:dyDescent="0.3">
      <c r="A8" s="143"/>
      <c r="B8" s="146"/>
      <c r="C8" s="146"/>
      <c r="D8" s="146"/>
      <c r="E8" s="146"/>
      <c r="F8" s="151"/>
      <c r="G8" s="146"/>
      <c r="H8" s="154"/>
      <c r="I8" s="146"/>
      <c r="J8" s="146"/>
      <c r="K8" s="159"/>
      <c r="L8" s="159"/>
      <c r="M8" s="161" t="str">
        <f t="shared" si="0"/>
        <v/>
      </c>
      <c r="N8" s="163" t="str">
        <f t="shared" si="1"/>
        <v/>
      </c>
      <c r="O8" s="143"/>
      <c r="P8" s="146"/>
      <c r="Q8" s="146"/>
    </row>
    <row r="9" spans="1:21" x14ac:dyDescent="0.3">
      <c r="A9" s="143"/>
      <c r="B9" s="146"/>
      <c r="C9" s="146"/>
      <c r="D9" s="146"/>
      <c r="E9" s="146"/>
      <c r="F9" s="151"/>
      <c r="G9" s="146"/>
      <c r="H9" s="154"/>
      <c r="I9" s="146"/>
      <c r="J9" s="146"/>
      <c r="K9" s="159"/>
      <c r="L9" s="159"/>
      <c r="M9" s="161" t="str">
        <f t="shared" si="0"/>
        <v/>
      </c>
      <c r="N9" s="163" t="str">
        <f t="shared" si="1"/>
        <v/>
      </c>
      <c r="O9" s="143"/>
      <c r="P9" s="146"/>
      <c r="Q9" s="146"/>
    </row>
    <row r="10" spans="1:21" x14ac:dyDescent="0.3">
      <c r="A10" s="143"/>
      <c r="B10" s="146"/>
      <c r="C10" s="146"/>
      <c r="D10" s="146"/>
      <c r="E10" s="146"/>
      <c r="F10" s="151"/>
      <c r="G10" s="146"/>
      <c r="H10" s="154"/>
      <c r="I10" s="146"/>
      <c r="J10" s="146"/>
      <c r="K10" s="159"/>
      <c r="L10" s="159"/>
      <c r="M10" s="161" t="str">
        <f t="shared" si="0"/>
        <v/>
      </c>
      <c r="N10" s="163" t="str">
        <f t="shared" si="1"/>
        <v/>
      </c>
      <c r="O10" s="143"/>
      <c r="P10" s="146"/>
      <c r="Q10" s="146"/>
    </row>
    <row r="11" spans="1:21" x14ac:dyDescent="0.3">
      <c r="A11" s="143"/>
      <c r="B11" s="146"/>
      <c r="C11" s="146"/>
      <c r="D11" s="146"/>
      <c r="E11" s="146"/>
      <c r="F11" s="151"/>
      <c r="G11" s="146"/>
      <c r="H11" s="154"/>
      <c r="I11" s="146"/>
      <c r="J11" s="146"/>
      <c r="K11" s="159"/>
      <c r="L11" s="159"/>
      <c r="M11" s="161" t="str">
        <f t="shared" si="0"/>
        <v/>
      </c>
      <c r="N11" s="163" t="str">
        <f t="shared" si="1"/>
        <v/>
      </c>
      <c r="O11" s="143"/>
      <c r="P11" s="146"/>
      <c r="Q11" s="146"/>
    </row>
    <row r="12" spans="1:21" x14ac:dyDescent="0.3">
      <c r="A12" s="143"/>
      <c r="B12" s="146"/>
      <c r="C12" s="146"/>
      <c r="D12" s="146"/>
      <c r="E12" s="146"/>
      <c r="F12" s="151"/>
      <c r="G12" s="146"/>
      <c r="H12" s="154"/>
      <c r="I12" s="146"/>
      <c r="J12" s="146"/>
      <c r="K12" s="159"/>
      <c r="L12" s="159"/>
      <c r="M12" s="161" t="str">
        <f t="shared" si="0"/>
        <v/>
      </c>
      <c r="N12" s="163" t="str">
        <f t="shared" si="1"/>
        <v/>
      </c>
      <c r="O12" s="143"/>
      <c r="P12" s="146"/>
      <c r="Q12" s="146"/>
    </row>
    <row r="13" spans="1:21" x14ac:dyDescent="0.3">
      <c r="A13" s="143"/>
      <c r="B13" s="146"/>
      <c r="C13" s="146"/>
      <c r="D13" s="146"/>
      <c r="E13" s="146"/>
      <c r="F13" s="151"/>
      <c r="G13" s="146"/>
      <c r="H13" s="154"/>
      <c r="I13" s="146"/>
      <c r="J13" s="146"/>
      <c r="K13" s="159"/>
      <c r="L13" s="159"/>
      <c r="M13" s="161" t="str">
        <f t="shared" si="0"/>
        <v/>
      </c>
      <c r="N13" s="163" t="str">
        <f t="shared" si="1"/>
        <v/>
      </c>
      <c r="O13" s="143"/>
      <c r="P13" s="146"/>
      <c r="Q13" s="146"/>
    </row>
    <row r="14" spans="1:21" x14ac:dyDescent="0.3">
      <c r="A14" s="143"/>
      <c r="B14" s="146"/>
      <c r="C14" s="146"/>
      <c r="D14" s="146"/>
      <c r="E14" s="146"/>
      <c r="F14" s="151"/>
      <c r="G14" s="146"/>
      <c r="H14" s="154"/>
      <c r="I14" s="146"/>
      <c r="J14" s="146"/>
      <c r="K14" s="159"/>
      <c r="L14" s="159"/>
      <c r="M14" s="161" t="str">
        <f t="shared" si="0"/>
        <v/>
      </c>
      <c r="N14" s="163" t="str">
        <f t="shared" si="1"/>
        <v/>
      </c>
      <c r="O14" s="143"/>
      <c r="P14" s="146"/>
      <c r="Q14" s="146"/>
    </row>
    <row r="15" spans="1:21" x14ac:dyDescent="0.3">
      <c r="A15" s="143"/>
      <c r="B15" s="146"/>
      <c r="C15" s="146"/>
      <c r="D15" s="146"/>
      <c r="E15" s="146"/>
      <c r="F15" s="151"/>
      <c r="G15" s="146"/>
      <c r="H15" s="154"/>
      <c r="I15" s="146"/>
      <c r="J15" s="146"/>
      <c r="K15" s="159"/>
      <c r="L15" s="159"/>
      <c r="M15" s="161" t="str">
        <f t="shared" si="0"/>
        <v/>
      </c>
      <c r="N15" s="163" t="str">
        <f t="shared" si="1"/>
        <v/>
      </c>
      <c r="O15" s="143"/>
      <c r="P15" s="146"/>
      <c r="Q15" s="146"/>
    </row>
    <row r="16" spans="1:21" x14ac:dyDescent="0.3">
      <c r="A16" s="143"/>
      <c r="B16" s="146"/>
      <c r="C16" s="146"/>
      <c r="D16" s="146"/>
      <c r="E16" s="146"/>
      <c r="F16" s="151"/>
      <c r="G16" s="146"/>
      <c r="H16" s="154"/>
      <c r="I16" s="146"/>
      <c r="J16" s="146"/>
      <c r="K16" s="159"/>
      <c r="L16" s="159"/>
      <c r="M16" s="161" t="str">
        <f t="shared" si="0"/>
        <v/>
      </c>
      <c r="N16" s="163" t="str">
        <f t="shared" si="1"/>
        <v/>
      </c>
      <c r="O16" s="143"/>
      <c r="P16" s="146"/>
      <c r="Q16" s="146"/>
    </row>
    <row r="17" spans="1:17" x14ac:dyDescent="0.3">
      <c r="A17" s="143"/>
      <c r="B17" s="146"/>
      <c r="C17" s="146"/>
      <c r="D17" s="146"/>
      <c r="E17" s="146"/>
      <c r="F17" s="151"/>
      <c r="G17" s="146"/>
      <c r="H17" s="154"/>
      <c r="I17" s="146"/>
      <c r="J17" s="146"/>
      <c r="K17" s="159"/>
      <c r="L17" s="159"/>
      <c r="M17" s="161" t="str">
        <f t="shared" si="0"/>
        <v/>
      </c>
      <c r="N17" s="163" t="str">
        <f t="shared" si="1"/>
        <v/>
      </c>
      <c r="O17" s="143"/>
      <c r="P17" s="146"/>
      <c r="Q17" s="146"/>
    </row>
    <row r="18" spans="1:17" x14ac:dyDescent="0.3">
      <c r="A18" s="143"/>
      <c r="B18" s="146"/>
      <c r="C18" s="146"/>
      <c r="D18" s="146"/>
      <c r="E18" s="146"/>
      <c r="F18" s="151"/>
      <c r="G18" s="146"/>
      <c r="H18" s="154"/>
      <c r="I18" s="146"/>
      <c r="J18" s="146"/>
      <c r="K18" s="159"/>
      <c r="L18" s="159"/>
      <c r="M18" s="161" t="str">
        <f t="shared" si="0"/>
        <v/>
      </c>
      <c r="N18" s="163" t="str">
        <f t="shared" si="1"/>
        <v/>
      </c>
      <c r="O18" s="143"/>
      <c r="P18" s="146"/>
      <c r="Q18" s="146"/>
    </row>
    <row r="19" spans="1:17" x14ac:dyDescent="0.3">
      <c r="A19" s="143"/>
      <c r="B19" s="146"/>
      <c r="C19" s="146"/>
      <c r="D19" s="146"/>
      <c r="E19" s="146"/>
      <c r="F19" s="151"/>
      <c r="G19" s="146"/>
      <c r="H19" s="154"/>
      <c r="I19" s="146"/>
      <c r="J19" s="146"/>
      <c r="K19" s="159"/>
      <c r="L19" s="159"/>
      <c r="M19" s="161" t="str">
        <f t="shared" si="0"/>
        <v/>
      </c>
      <c r="N19" s="163" t="str">
        <f t="shared" si="1"/>
        <v/>
      </c>
      <c r="O19" s="143"/>
      <c r="P19" s="146"/>
      <c r="Q19" s="146"/>
    </row>
    <row r="20" spans="1:17" x14ac:dyDescent="0.3">
      <c r="A20" s="143"/>
      <c r="B20" s="146"/>
      <c r="C20" s="146"/>
      <c r="D20" s="146"/>
      <c r="E20" s="146"/>
      <c r="F20" s="151"/>
      <c r="G20" s="146"/>
      <c r="H20" s="154"/>
      <c r="I20" s="146"/>
      <c r="J20" s="146"/>
      <c r="K20" s="159"/>
      <c r="L20" s="159"/>
      <c r="M20" s="161" t="str">
        <f t="shared" si="0"/>
        <v/>
      </c>
      <c r="N20" s="163" t="str">
        <f t="shared" si="1"/>
        <v/>
      </c>
      <c r="O20" s="143"/>
      <c r="P20" s="146"/>
      <c r="Q20" s="146"/>
    </row>
    <row r="21" spans="1:17" x14ac:dyDescent="0.3">
      <c r="A21" s="143"/>
      <c r="B21" s="146"/>
      <c r="C21" s="146"/>
      <c r="D21" s="146"/>
      <c r="E21" s="146"/>
      <c r="F21" s="151"/>
      <c r="G21" s="146"/>
      <c r="H21" s="154"/>
      <c r="I21" s="146"/>
      <c r="J21" s="146"/>
      <c r="K21" s="159"/>
      <c r="L21" s="159"/>
      <c r="M21" s="161" t="str">
        <f t="shared" si="0"/>
        <v/>
      </c>
      <c r="N21" s="163" t="str">
        <f t="shared" si="1"/>
        <v/>
      </c>
      <c r="O21" s="143"/>
      <c r="P21" s="146"/>
      <c r="Q21" s="146"/>
    </row>
    <row r="22" spans="1:17" x14ac:dyDescent="0.3">
      <c r="A22" s="143"/>
      <c r="B22" s="146"/>
      <c r="C22" s="146"/>
      <c r="D22" s="146"/>
      <c r="E22" s="146"/>
      <c r="F22" s="151"/>
      <c r="G22" s="146"/>
      <c r="H22" s="154"/>
      <c r="I22" s="146"/>
      <c r="J22" s="146"/>
      <c r="K22" s="159"/>
      <c r="L22" s="159"/>
      <c r="M22" s="161" t="str">
        <f t="shared" si="0"/>
        <v/>
      </c>
      <c r="N22" s="163" t="str">
        <f t="shared" si="1"/>
        <v/>
      </c>
      <c r="O22" s="143"/>
      <c r="P22" s="146"/>
      <c r="Q22" s="146"/>
    </row>
    <row r="23" spans="1:17" x14ac:dyDescent="0.3">
      <c r="A23" s="143"/>
      <c r="B23" s="146"/>
      <c r="C23" s="146"/>
      <c r="D23" s="146"/>
      <c r="E23" s="146"/>
      <c r="F23" s="151"/>
      <c r="G23" s="146"/>
      <c r="H23" s="154"/>
      <c r="I23" s="146"/>
      <c r="J23" s="146"/>
      <c r="K23" s="159"/>
      <c r="L23" s="159"/>
      <c r="M23" s="161" t="str">
        <f t="shared" si="0"/>
        <v/>
      </c>
      <c r="N23" s="163" t="str">
        <f t="shared" si="1"/>
        <v/>
      </c>
      <c r="O23" s="143"/>
      <c r="P23" s="146"/>
      <c r="Q23" s="146"/>
    </row>
    <row r="24" spans="1:17" x14ac:dyDescent="0.3">
      <c r="A24" s="143"/>
      <c r="B24" s="146"/>
      <c r="C24" s="146"/>
      <c r="D24" s="146"/>
      <c r="E24" s="146"/>
      <c r="F24" s="151"/>
      <c r="G24" s="146"/>
      <c r="H24" s="154"/>
      <c r="I24" s="146"/>
      <c r="J24" s="146"/>
      <c r="K24" s="159"/>
      <c r="L24" s="159"/>
      <c r="M24" s="161" t="str">
        <f t="shared" si="0"/>
        <v/>
      </c>
      <c r="N24" s="163" t="str">
        <f t="shared" si="1"/>
        <v/>
      </c>
      <c r="O24" s="143"/>
      <c r="P24" s="146"/>
      <c r="Q24" s="146"/>
    </row>
    <row r="25" spans="1:17" x14ac:dyDescent="0.3">
      <c r="A25" s="143"/>
      <c r="B25" s="146"/>
      <c r="C25" s="146"/>
      <c r="D25" s="146"/>
      <c r="E25" s="146"/>
      <c r="F25" s="151"/>
      <c r="G25" s="146"/>
      <c r="H25" s="154"/>
      <c r="I25" s="146"/>
      <c r="J25" s="146"/>
      <c r="K25" s="159"/>
      <c r="L25" s="159"/>
      <c r="M25" s="161" t="str">
        <f t="shared" si="0"/>
        <v/>
      </c>
      <c r="N25" s="163" t="str">
        <f t="shared" si="1"/>
        <v/>
      </c>
      <c r="O25" s="143"/>
      <c r="P25" s="146"/>
      <c r="Q25" s="146"/>
    </row>
    <row r="26" spans="1:17" x14ac:dyDescent="0.3">
      <c r="A26" s="143"/>
      <c r="B26" s="146"/>
      <c r="C26" s="146"/>
      <c r="D26" s="146"/>
      <c r="E26" s="146"/>
      <c r="F26" s="151"/>
      <c r="G26" s="146"/>
      <c r="H26" s="154"/>
      <c r="I26" s="146"/>
      <c r="J26" s="146"/>
      <c r="K26" s="159"/>
      <c r="L26" s="159"/>
      <c r="M26" s="161" t="str">
        <f t="shared" si="0"/>
        <v/>
      </c>
      <c r="N26" s="163" t="str">
        <f t="shared" si="1"/>
        <v/>
      </c>
      <c r="O26" s="143"/>
      <c r="P26" s="146"/>
      <c r="Q26" s="146"/>
    </row>
    <row r="27" spans="1:17" x14ac:dyDescent="0.3">
      <c r="A27" s="143"/>
      <c r="B27" s="146"/>
      <c r="C27" s="146"/>
      <c r="D27" s="146"/>
      <c r="E27" s="146"/>
      <c r="F27" s="151"/>
      <c r="G27" s="146"/>
      <c r="H27" s="154"/>
      <c r="I27" s="146"/>
      <c r="J27" s="146"/>
      <c r="K27" s="159"/>
      <c r="L27" s="159"/>
      <c r="M27" s="161" t="str">
        <f t="shared" si="0"/>
        <v/>
      </c>
      <c r="N27" s="163" t="str">
        <f t="shared" si="1"/>
        <v/>
      </c>
      <c r="O27" s="143"/>
      <c r="P27" s="146"/>
      <c r="Q27" s="146"/>
    </row>
    <row r="28" spans="1:17" x14ac:dyDescent="0.3">
      <c r="A28" s="143"/>
      <c r="B28" s="146"/>
      <c r="C28" s="146"/>
      <c r="D28" s="146"/>
      <c r="E28" s="146"/>
      <c r="F28" s="151"/>
      <c r="G28" s="146"/>
      <c r="H28" s="154"/>
      <c r="I28" s="146"/>
      <c r="J28" s="146"/>
      <c r="K28" s="159"/>
      <c r="L28" s="159"/>
      <c r="M28" s="161" t="str">
        <f t="shared" si="0"/>
        <v/>
      </c>
      <c r="N28" s="163" t="str">
        <f t="shared" si="1"/>
        <v/>
      </c>
      <c r="O28" s="143"/>
      <c r="P28" s="146"/>
      <c r="Q28" s="146"/>
    </row>
    <row r="29" spans="1:17" x14ac:dyDescent="0.3">
      <c r="A29" s="143"/>
      <c r="B29" s="146"/>
      <c r="C29" s="146"/>
      <c r="D29" s="146"/>
      <c r="E29" s="146"/>
      <c r="F29" s="151"/>
      <c r="G29" s="146"/>
      <c r="H29" s="154"/>
      <c r="I29" s="146"/>
      <c r="J29" s="146"/>
      <c r="K29" s="159"/>
      <c r="L29" s="159"/>
      <c r="M29" s="161" t="str">
        <f t="shared" si="0"/>
        <v/>
      </c>
      <c r="N29" s="163" t="str">
        <f t="shared" si="1"/>
        <v/>
      </c>
      <c r="O29" s="143"/>
      <c r="P29" s="146"/>
      <c r="Q29" s="146"/>
    </row>
    <row r="30" spans="1:17" x14ac:dyDescent="0.3">
      <c r="A30" s="143"/>
      <c r="B30" s="146"/>
      <c r="C30" s="146"/>
      <c r="D30" s="146"/>
      <c r="E30" s="146"/>
      <c r="F30" s="151"/>
      <c r="G30" s="146"/>
      <c r="H30" s="154"/>
      <c r="I30" s="146"/>
      <c r="J30" s="146"/>
      <c r="K30" s="159"/>
      <c r="L30" s="159"/>
      <c r="M30" s="161" t="str">
        <f t="shared" si="0"/>
        <v/>
      </c>
      <c r="N30" s="163" t="str">
        <f t="shared" si="1"/>
        <v/>
      </c>
      <c r="O30" s="143"/>
      <c r="P30" s="146"/>
      <c r="Q30" s="146"/>
    </row>
    <row r="31" spans="1:17" x14ac:dyDescent="0.3">
      <c r="A31" s="143"/>
      <c r="B31" s="146"/>
      <c r="C31" s="146"/>
      <c r="D31" s="146"/>
      <c r="E31" s="146"/>
      <c r="F31" s="151"/>
      <c r="G31" s="146"/>
      <c r="H31" s="154"/>
      <c r="I31" s="146"/>
      <c r="J31" s="146"/>
      <c r="K31" s="159"/>
      <c r="L31" s="159"/>
      <c r="M31" s="161" t="str">
        <f t="shared" si="0"/>
        <v/>
      </c>
      <c r="N31" s="163" t="str">
        <f t="shared" si="1"/>
        <v/>
      </c>
      <c r="O31" s="143"/>
      <c r="P31" s="146"/>
      <c r="Q31" s="146"/>
    </row>
    <row r="32" spans="1:17" x14ac:dyDescent="0.3">
      <c r="A32" s="143"/>
      <c r="B32" s="146"/>
      <c r="C32" s="146"/>
      <c r="D32" s="146"/>
      <c r="E32" s="146"/>
      <c r="F32" s="151"/>
      <c r="G32" s="146"/>
      <c r="H32" s="154"/>
      <c r="I32" s="146"/>
      <c r="J32" s="146"/>
      <c r="K32" s="159"/>
      <c r="L32" s="159"/>
      <c r="M32" s="161" t="str">
        <f t="shared" si="0"/>
        <v/>
      </c>
      <c r="N32" s="163" t="str">
        <f t="shared" si="1"/>
        <v/>
      </c>
      <c r="O32" s="143"/>
      <c r="P32" s="146"/>
      <c r="Q32" s="146"/>
    </row>
    <row r="33" spans="1:17" x14ac:dyDescent="0.3">
      <c r="A33" s="143"/>
      <c r="B33" s="146"/>
      <c r="C33" s="146"/>
      <c r="D33" s="146"/>
      <c r="E33" s="146"/>
      <c r="F33" s="151"/>
      <c r="G33" s="146"/>
      <c r="H33" s="154"/>
      <c r="I33" s="146"/>
      <c r="J33" s="146"/>
      <c r="K33" s="159"/>
      <c r="L33" s="159"/>
      <c r="M33" s="161" t="str">
        <f t="shared" si="0"/>
        <v/>
      </c>
      <c r="N33" s="163" t="str">
        <f t="shared" si="1"/>
        <v/>
      </c>
      <c r="O33" s="143"/>
      <c r="P33" s="146"/>
      <c r="Q33" s="146"/>
    </row>
    <row r="34" spans="1:17" x14ac:dyDescent="0.3">
      <c r="A34" s="143"/>
      <c r="B34" s="146"/>
      <c r="C34" s="146"/>
      <c r="D34" s="146"/>
      <c r="E34" s="146"/>
      <c r="F34" s="151"/>
      <c r="G34" s="146"/>
      <c r="H34" s="154"/>
      <c r="I34" s="146"/>
      <c r="J34" s="146"/>
      <c r="K34" s="159"/>
      <c r="L34" s="159"/>
      <c r="M34" s="161" t="str">
        <f t="shared" si="0"/>
        <v/>
      </c>
      <c r="N34" s="163" t="str">
        <f t="shared" si="1"/>
        <v/>
      </c>
      <c r="O34" s="143"/>
      <c r="P34" s="146"/>
      <c r="Q34" s="146"/>
    </row>
    <row r="35" spans="1:17" x14ac:dyDescent="0.3">
      <c r="A35" s="143"/>
      <c r="B35" s="146"/>
      <c r="C35" s="146"/>
      <c r="D35" s="146"/>
      <c r="E35" s="146"/>
      <c r="F35" s="151"/>
      <c r="G35" s="146"/>
      <c r="H35" s="154"/>
      <c r="I35" s="146"/>
      <c r="J35" s="146"/>
      <c r="K35" s="159"/>
      <c r="L35" s="159"/>
      <c r="M35" s="161" t="str">
        <f t="shared" si="0"/>
        <v/>
      </c>
      <c r="N35" s="163" t="str">
        <f t="shared" si="1"/>
        <v/>
      </c>
      <c r="O35" s="143"/>
      <c r="P35" s="146"/>
      <c r="Q35" s="146"/>
    </row>
    <row r="36" spans="1:17" x14ac:dyDescent="0.3">
      <c r="A36" s="143"/>
      <c r="B36" s="146"/>
      <c r="C36" s="146"/>
      <c r="D36" s="146"/>
      <c r="E36" s="146"/>
      <c r="F36" s="151"/>
      <c r="G36" s="146"/>
      <c r="H36" s="154"/>
      <c r="I36" s="146"/>
      <c r="J36" s="146"/>
      <c r="K36" s="159"/>
      <c r="L36" s="159"/>
      <c r="M36" s="161" t="str">
        <f t="shared" si="0"/>
        <v/>
      </c>
      <c r="N36" s="163" t="str">
        <f t="shared" si="1"/>
        <v/>
      </c>
      <c r="O36" s="143"/>
      <c r="P36" s="146"/>
      <c r="Q36" s="146"/>
    </row>
    <row r="37" spans="1:17" x14ac:dyDescent="0.3">
      <c r="A37" s="143"/>
      <c r="B37" s="146"/>
      <c r="C37" s="146"/>
      <c r="D37" s="146"/>
      <c r="E37" s="146"/>
      <c r="F37" s="151"/>
      <c r="G37" s="146"/>
      <c r="H37" s="154"/>
      <c r="I37" s="146"/>
      <c r="J37" s="146"/>
      <c r="K37" s="159"/>
      <c r="L37" s="159"/>
      <c r="M37" s="161" t="str">
        <f t="shared" si="0"/>
        <v/>
      </c>
      <c r="N37" s="163" t="str">
        <f t="shared" si="1"/>
        <v/>
      </c>
      <c r="O37" s="143"/>
      <c r="P37" s="146"/>
      <c r="Q37" s="146"/>
    </row>
    <row r="38" spans="1:17" x14ac:dyDescent="0.3">
      <c r="A38" s="143"/>
      <c r="B38" s="146"/>
      <c r="C38" s="146"/>
      <c r="D38" s="146"/>
      <c r="E38" s="146"/>
      <c r="F38" s="151"/>
      <c r="G38" s="146"/>
      <c r="H38" s="154"/>
      <c r="I38" s="146"/>
      <c r="J38" s="146"/>
      <c r="K38" s="159"/>
      <c r="L38" s="159"/>
      <c r="M38" s="161" t="str">
        <f t="shared" si="0"/>
        <v/>
      </c>
      <c r="N38" s="163" t="str">
        <f t="shared" si="1"/>
        <v/>
      </c>
      <c r="O38" s="143"/>
      <c r="P38" s="146"/>
      <c r="Q38" s="146"/>
    </row>
    <row r="39" spans="1:17" x14ac:dyDescent="0.3">
      <c r="A39" s="143"/>
      <c r="B39" s="146"/>
      <c r="C39" s="146"/>
      <c r="D39" s="146"/>
      <c r="E39" s="146"/>
      <c r="F39" s="151"/>
      <c r="G39" s="146"/>
      <c r="H39" s="154"/>
      <c r="I39" s="146"/>
      <c r="J39" s="146"/>
      <c r="K39" s="159"/>
      <c r="L39" s="159"/>
      <c r="M39" s="161" t="str">
        <f t="shared" si="0"/>
        <v/>
      </c>
      <c r="N39" s="163" t="str">
        <f t="shared" si="1"/>
        <v/>
      </c>
      <c r="O39" s="143"/>
      <c r="P39" s="146"/>
      <c r="Q39" s="146"/>
    </row>
    <row r="40" spans="1:17" x14ac:dyDescent="0.3">
      <c r="A40" s="143"/>
      <c r="B40" s="146"/>
      <c r="C40" s="146"/>
      <c r="D40" s="146"/>
      <c r="E40" s="146"/>
      <c r="F40" s="151"/>
      <c r="G40" s="146"/>
      <c r="H40" s="154"/>
      <c r="I40" s="146"/>
      <c r="J40" s="146"/>
      <c r="K40" s="159"/>
      <c r="L40" s="159"/>
      <c r="M40" s="161" t="str">
        <f t="shared" si="0"/>
        <v/>
      </c>
      <c r="N40" s="163" t="str">
        <f t="shared" si="1"/>
        <v/>
      </c>
      <c r="O40" s="143"/>
      <c r="P40" s="146"/>
      <c r="Q40" s="146"/>
    </row>
    <row r="41" spans="1:17" x14ac:dyDescent="0.3">
      <c r="A41" s="143"/>
      <c r="B41" s="146"/>
      <c r="C41" s="146"/>
      <c r="D41" s="146"/>
      <c r="E41" s="146"/>
      <c r="F41" s="151"/>
      <c r="G41" s="146"/>
      <c r="H41" s="154"/>
      <c r="I41" s="146"/>
      <c r="J41" s="146"/>
      <c r="K41" s="159"/>
      <c r="L41" s="159"/>
      <c r="M41" s="161" t="str">
        <f t="shared" si="0"/>
        <v/>
      </c>
      <c r="N41" s="163" t="str">
        <f t="shared" si="1"/>
        <v/>
      </c>
      <c r="O41" s="143"/>
      <c r="P41" s="146"/>
      <c r="Q41" s="146"/>
    </row>
    <row r="42" spans="1:17" x14ac:dyDescent="0.3">
      <c r="A42" s="143"/>
      <c r="B42" s="146"/>
      <c r="C42" s="146"/>
      <c r="D42" s="146"/>
      <c r="E42" s="146"/>
      <c r="F42" s="151"/>
      <c r="G42" s="146"/>
      <c r="H42" s="154"/>
      <c r="I42" s="146"/>
      <c r="J42" s="146"/>
      <c r="K42" s="159"/>
      <c r="L42" s="159"/>
      <c r="M42" s="161" t="str">
        <f t="shared" si="0"/>
        <v/>
      </c>
      <c r="N42" s="163" t="str">
        <f t="shared" si="1"/>
        <v/>
      </c>
      <c r="O42" s="143"/>
      <c r="P42" s="146"/>
      <c r="Q42" s="146"/>
    </row>
    <row r="43" spans="1:17" x14ac:dyDescent="0.3">
      <c r="A43" s="143"/>
      <c r="B43" s="146"/>
      <c r="C43" s="146"/>
      <c r="D43" s="146"/>
      <c r="E43" s="146"/>
      <c r="F43" s="151"/>
      <c r="G43" s="146"/>
      <c r="H43" s="154"/>
      <c r="I43" s="146"/>
      <c r="J43" s="146"/>
      <c r="K43" s="159"/>
      <c r="L43" s="159"/>
      <c r="M43" s="161" t="str">
        <f t="shared" si="0"/>
        <v/>
      </c>
      <c r="N43" s="163" t="str">
        <f t="shared" si="1"/>
        <v/>
      </c>
      <c r="O43" s="143"/>
      <c r="P43" s="146"/>
      <c r="Q43" s="146"/>
    </row>
    <row r="44" spans="1:17" x14ac:dyDescent="0.3">
      <c r="A44" s="143"/>
      <c r="B44" s="146"/>
      <c r="C44" s="146"/>
      <c r="D44" s="146"/>
      <c r="E44" s="146"/>
      <c r="F44" s="151"/>
      <c r="G44" s="146"/>
      <c r="H44" s="154"/>
      <c r="I44" s="146"/>
      <c r="J44" s="146"/>
      <c r="K44" s="159"/>
      <c r="L44" s="159"/>
      <c r="M44" s="161" t="str">
        <f t="shared" si="0"/>
        <v/>
      </c>
      <c r="N44" s="163" t="str">
        <f t="shared" si="1"/>
        <v/>
      </c>
      <c r="O44" s="143"/>
      <c r="P44" s="146"/>
      <c r="Q44" s="146"/>
    </row>
    <row r="45" spans="1:17" x14ac:dyDescent="0.3">
      <c r="A45" s="143"/>
      <c r="B45" s="146"/>
      <c r="C45" s="146"/>
      <c r="D45" s="146"/>
      <c r="E45" s="146"/>
      <c r="F45" s="151"/>
      <c r="G45" s="146"/>
      <c r="H45" s="154"/>
      <c r="I45" s="146"/>
      <c r="J45" s="146"/>
      <c r="K45" s="159"/>
      <c r="L45" s="159"/>
      <c r="M45" s="161" t="str">
        <f t="shared" si="0"/>
        <v/>
      </c>
      <c r="N45" s="163" t="str">
        <f t="shared" si="1"/>
        <v/>
      </c>
      <c r="O45" s="143"/>
      <c r="P45" s="146"/>
      <c r="Q45" s="146"/>
    </row>
    <row r="46" spans="1:17" x14ac:dyDescent="0.3">
      <c r="A46" s="143"/>
      <c r="B46" s="146"/>
      <c r="C46" s="146"/>
      <c r="D46" s="146"/>
      <c r="E46" s="146"/>
      <c r="F46" s="151"/>
      <c r="G46" s="146"/>
      <c r="H46" s="154"/>
      <c r="I46" s="146"/>
      <c r="J46" s="146"/>
      <c r="K46" s="159"/>
      <c r="L46" s="159"/>
      <c r="M46" s="161" t="str">
        <f t="shared" si="0"/>
        <v/>
      </c>
      <c r="N46" s="163" t="str">
        <f t="shared" si="1"/>
        <v/>
      </c>
      <c r="O46" s="143"/>
      <c r="P46" s="146"/>
      <c r="Q46" s="146"/>
    </row>
    <row r="47" spans="1:17" x14ac:dyDescent="0.3">
      <c r="A47" s="143"/>
      <c r="B47" s="146"/>
      <c r="C47" s="146"/>
      <c r="D47" s="146"/>
      <c r="E47" s="146"/>
      <c r="F47" s="151"/>
      <c r="G47" s="146"/>
      <c r="H47" s="154"/>
      <c r="I47" s="146"/>
      <c r="J47" s="146"/>
      <c r="K47" s="159"/>
      <c r="L47" s="159"/>
      <c r="M47" s="161" t="str">
        <f t="shared" si="0"/>
        <v/>
      </c>
      <c r="N47" s="163" t="str">
        <f t="shared" si="1"/>
        <v/>
      </c>
      <c r="O47" s="143"/>
      <c r="P47" s="146"/>
      <c r="Q47" s="146"/>
    </row>
    <row r="48" spans="1:17" x14ac:dyDescent="0.3">
      <c r="A48" s="143"/>
      <c r="B48" s="146"/>
      <c r="C48" s="146"/>
      <c r="D48" s="146"/>
      <c r="E48" s="146"/>
      <c r="F48" s="151"/>
      <c r="G48" s="146"/>
      <c r="H48" s="154"/>
      <c r="I48" s="146"/>
      <c r="J48" s="146"/>
      <c r="K48" s="159"/>
      <c r="L48" s="159"/>
      <c r="M48" s="161" t="str">
        <f t="shared" si="0"/>
        <v/>
      </c>
      <c r="N48" s="163" t="str">
        <f t="shared" si="1"/>
        <v/>
      </c>
      <c r="O48" s="143"/>
      <c r="P48" s="146"/>
      <c r="Q48" s="146"/>
    </row>
    <row r="49" spans="1:17" x14ac:dyDescent="0.3">
      <c r="A49" s="143"/>
      <c r="B49" s="146"/>
      <c r="C49" s="146"/>
      <c r="D49" s="146"/>
      <c r="E49" s="146"/>
      <c r="F49" s="151"/>
      <c r="G49" s="146"/>
      <c r="H49" s="154"/>
      <c r="I49" s="146"/>
      <c r="J49" s="146"/>
      <c r="K49" s="159"/>
      <c r="L49" s="159"/>
      <c r="M49" s="161" t="str">
        <f t="shared" si="0"/>
        <v/>
      </c>
      <c r="N49" s="163" t="str">
        <f t="shared" si="1"/>
        <v/>
      </c>
      <c r="O49" s="143"/>
      <c r="P49" s="146"/>
      <c r="Q49" s="146"/>
    </row>
    <row r="50" spans="1:17" x14ac:dyDescent="0.3">
      <c r="A50" s="143"/>
      <c r="B50" s="146"/>
      <c r="C50" s="146"/>
      <c r="D50" s="146"/>
      <c r="E50" s="146"/>
      <c r="F50" s="151"/>
      <c r="G50" s="146"/>
      <c r="H50" s="154"/>
      <c r="I50" s="146"/>
      <c r="J50" s="146"/>
      <c r="K50" s="159"/>
      <c r="L50" s="159"/>
      <c r="M50" s="161" t="str">
        <f t="shared" si="0"/>
        <v/>
      </c>
      <c r="N50" s="163" t="str">
        <f t="shared" si="1"/>
        <v/>
      </c>
      <c r="O50" s="143"/>
      <c r="P50" s="146"/>
      <c r="Q50" s="146"/>
    </row>
    <row r="51" spans="1:17" x14ac:dyDescent="0.3">
      <c r="A51" s="143"/>
      <c r="B51" s="146"/>
      <c r="C51" s="146"/>
      <c r="D51" s="146"/>
      <c r="E51" s="146"/>
      <c r="F51" s="151"/>
      <c r="G51" s="146"/>
      <c r="H51" s="154"/>
      <c r="I51" s="146"/>
      <c r="J51" s="146"/>
      <c r="K51" s="159"/>
      <c r="L51" s="159"/>
      <c r="M51" s="161" t="str">
        <f t="shared" si="0"/>
        <v/>
      </c>
      <c r="N51" s="163" t="str">
        <f t="shared" si="1"/>
        <v/>
      </c>
      <c r="O51" s="143"/>
      <c r="P51" s="146"/>
      <c r="Q51" s="146"/>
    </row>
    <row r="52" spans="1:17" x14ac:dyDescent="0.3">
      <c r="A52" s="143"/>
      <c r="B52" s="146"/>
      <c r="C52" s="146"/>
      <c r="D52" s="146"/>
      <c r="E52" s="146"/>
      <c r="F52" s="151"/>
      <c r="G52" s="146"/>
      <c r="H52" s="154"/>
      <c r="I52" s="146"/>
      <c r="J52" s="146"/>
      <c r="K52" s="159"/>
      <c r="L52" s="159"/>
      <c r="M52" s="161" t="str">
        <f t="shared" si="0"/>
        <v/>
      </c>
      <c r="N52" s="163" t="str">
        <f t="shared" si="1"/>
        <v/>
      </c>
      <c r="O52" s="143"/>
      <c r="P52" s="146"/>
      <c r="Q52" s="146"/>
    </row>
    <row r="53" spans="1:17" x14ac:dyDescent="0.3">
      <c r="A53" s="143"/>
      <c r="B53" s="146"/>
      <c r="C53" s="146"/>
      <c r="D53" s="146"/>
      <c r="E53" s="146"/>
      <c r="F53" s="151"/>
      <c r="G53" s="146"/>
      <c r="H53" s="154"/>
      <c r="I53" s="146"/>
      <c r="J53" s="146"/>
      <c r="K53" s="159"/>
      <c r="L53" s="159"/>
      <c r="M53" s="161" t="str">
        <f t="shared" si="0"/>
        <v/>
      </c>
      <c r="N53" s="163" t="str">
        <f t="shared" si="1"/>
        <v/>
      </c>
      <c r="O53" s="143"/>
      <c r="P53" s="146"/>
      <c r="Q53" s="146"/>
    </row>
    <row r="54" spans="1:17" x14ac:dyDescent="0.3">
      <c r="A54" s="143"/>
      <c r="B54" s="146"/>
      <c r="C54" s="146"/>
      <c r="D54" s="146"/>
      <c r="E54" s="146"/>
      <c r="F54" s="151"/>
      <c r="G54" s="146"/>
      <c r="H54" s="154"/>
      <c r="I54" s="146"/>
      <c r="J54" s="146"/>
      <c r="K54" s="159"/>
      <c r="L54" s="159"/>
      <c r="M54" s="161" t="str">
        <f t="shared" si="0"/>
        <v/>
      </c>
      <c r="N54" s="163" t="str">
        <f t="shared" si="1"/>
        <v/>
      </c>
      <c r="O54" s="143"/>
      <c r="P54" s="146"/>
      <c r="Q54" s="146"/>
    </row>
    <row r="55" spans="1:17" x14ac:dyDescent="0.3">
      <c r="A55" s="143"/>
      <c r="B55" s="146"/>
      <c r="C55" s="146"/>
      <c r="D55" s="146"/>
      <c r="E55" s="146"/>
      <c r="F55" s="151"/>
      <c r="G55" s="146"/>
      <c r="H55" s="154"/>
      <c r="I55" s="146"/>
      <c r="J55" s="146"/>
      <c r="K55" s="159"/>
      <c r="L55" s="159"/>
      <c r="M55" s="161" t="str">
        <f t="shared" si="0"/>
        <v/>
      </c>
      <c r="N55" s="163" t="str">
        <f t="shared" si="1"/>
        <v/>
      </c>
      <c r="O55" s="143"/>
      <c r="P55" s="146"/>
      <c r="Q55" s="146"/>
    </row>
    <row r="56" spans="1:17" x14ac:dyDescent="0.3">
      <c r="A56" s="143"/>
      <c r="B56" s="146"/>
      <c r="C56" s="146"/>
      <c r="D56" s="146"/>
      <c r="E56" s="146"/>
      <c r="F56" s="151"/>
      <c r="G56" s="146"/>
      <c r="H56" s="154"/>
      <c r="I56" s="146"/>
      <c r="J56" s="146"/>
      <c r="K56" s="159"/>
      <c r="L56" s="159"/>
      <c r="M56" s="161" t="str">
        <f t="shared" si="0"/>
        <v/>
      </c>
      <c r="N56" s="163" t="str">
        <f t="shared" si="1"/>
        <v/>
      </c>
      <c r="O56" s="143"/>
      <c r="P56" s="146"/>
      <c r="Q56" s="146"/>
    </row>
    <row r="57" spans="1:17" x14ac:dyDescent="0.3">
      <c r="A57" s="143"/>
      <c r="B57" s="146"/>
      <c r="C57" s="146"/>
      <c r="D57" s="146"/>
      <c r="E57" s="146"/>
      <c r="F57" s="151"/>
      <c r="G57" s="146"/>
      <c r="H57" s="154"/>
      <c r="I57" s="146"/>
      <c r="J57" s="146"/>
      <c r="K57" s="159"/>
      <c r="L57" s="159"/>
      <c r="M57" s="161" t="str">
        <f t="shared" si="0"/>
        <v/>
      </c>
      <c r="N57" s="163" t="str">
        <f t="shared" si="1"/>
        <v/>
      </c>
      <c r="O57" s="143"/>
      <c r="P57" s="146"/>
      <c r="Q57" s="146"/>
    </row>
    <row r="58" spans="1:17" x14ac:dyDescent="0.3">
      <c r="A58" s="143"/>
      <c r="B58" s="146"/>
      <c r="C58" s="146"/>
      <c r="D58" s="146"/>
      <c r="E58" s="146"/>
      <c r="F58" s="151"/>
      <c r="G58" s="146"/>
      <c r="H58" s="154"/>
      <c r="I58" s="146"/>
      <c r="J58" s="146"/>
      <c r="K58" s="159"/>
      <c r="L58" s="159"/>
      <c r="M58" s="161" t="str">
        <f t="shared" si="0"/>
        <v/>
      </c>
      <c r="N58" s="163" t="str">
        <f t="shared" si="1"/>
        <v/>
      </c>
      <c r="O58" s="143"/>
      <c r="P58" s="146"/>
      <c r="Q58" s="146"/>
    </row>
    <row r="59" spans="1:17" x14ac:dyDescent="0.3">
      <c r="A59" s="143"/>
      <c r="B59" s="146"/>
      <c r="C59" s="146"/>
      <c r="D59" s="146"/>
      <c r="E59" s="146"/>
      <c r="F59" s="151"/>
      <c r="G59" s="146"/>
      <c r="H59" s="154"/>
      <c r="I59" s="146"/>
      <c r="J59" s="146"/>
      <c r="K59" s="159"/>
      <c r="L59" s="159"/>
      <c r="M59" s="161" t="str">
        <f t="shared" si="0"/>
        <v/>
      </c>
      <c r="N59" s="163" t="str">
        <f t="shared" si="1"/>
        <v/>
      </c>
      <c r="O59" s="143"/>
      <c r="P59" s="146"/>
      <c r="Q59" s="146"/>
    </row>
    <row r="60" spans="1:17" x14ac:dyDescent="0.3">
      <c r="A60" s="143"/>
      <c r="B60" s="146"/>
      <c r="C60" s="146"/>
      <c r="D60" s="146"/>
      <c r="E60" s="146"/>
      <c r="F60" s="151"/>
      <c r="G60" s="146"/>
      <c r="H60" s="154"/>
      <c r="I60" s="146"/>
      <c r="J60" s="146"/>
      <c r="K60" s="159"/>
      <c r="L60" s="159"/>
      <c r="M60" s="161" t="str">
        <f t="shared" si="0"/>
        <v/>
      </c>
      <c r="N60" s="163" t="str">
        <f t="shared" si="1"/>
        <v/>
      </c>
      <c r="O60" s="143"/>
      <c r="P60" s="146"/>
      <c r="Q60" s="146"/>
    </row>
    <row r="61" spans="1:17" x14ac:dyDescent="0.3">
      <c r="A61" s="143"/>
      <c r="B61" s="146"/>
      <c r="C61" s="146"/>
      <c r="D61" s="146"/>
      <c r="E61" s="146"/>
      <c r="F61" s="151"/>
      <c r="G61" s="146"/>
      <c r="H61" s="154"/>
      <c r="I61" s="146"/>
      <c r="J61" s="146"/>
      <c r="K61" s="159"/>
      <c r="L61" s="159"/>
      <c r="M61" s="161" t="str">
        <f t="shared" si="0"/>
        <v/>
      </c>
      <c r="N61" s="163" t="str">
        <f t="shared" si="1"/>
        <v/>
      </c>
      <c r="O61" s="143"/>
      <c r="P61" s="146"/>
      <c r="Q61" s="146"/>
    </row>
    <row r="62" spans="1:17" x14ac:dyDescent="0.3">
      <c r="A62" s="143"/>
      <c r="B62" s="146"/>
      <c r="C62" s="146"/>
      <c r="D62" s="146"/>
      <c r="E62" s="146"/>
      <c r="F62" s="151"/>
      <c r="G62" s="146"/>
      <c r="H62" s="154"/>
      <c r="I62" s="146"/>
      <c r="J62" s="146"/>
      <c r="K62" s="159"/>
      <c r="L62" s="159"/>
      <c r="M62" s="161" t="str">
        <f t="shared" si="0"/>
        <v/>
      </c>
      <c r="N62" s="163" t="str">
        <f t="shared" si="1"/>
        <v/>
      </c>
      <c r="O62" s="143"/>
      <c r="P62" s="146"/>
      <c r="Q62" s="146"/>
    </row>
    <row r="63" spans="1:17" x14ac:dyDescent="0.3">
      <c r="A63" s="143"/>
      <c r="B63" s="146"/>
      <c r="C63" s="146"/>
      <c r="D63" s="146"/>
      <c r="E63" s="146"/>
      <c r="F63" s="151"/>
      <c r="G63" s="146"/>
      <c r="H63" s="154"/>
      <c r="I63" s="146"/>
      <c r="J63" s="146"/>
      <c r="K63" s="159"/>
      <c r="L63" s="159"/>
      <c r="M63" s="161" t="str">
        <f t="shared" si="0"/>
        <v/>
      </c>
      <c r="N63" s="163" t="str">
        <f t="shared" si="1"/>
        <v/>
      </c>
      <c r="O63" s="143"/>
      <c r="P63" s="146"/>
      <c r="Q63" s="146"/>
    </row>
    <row r="64" spans="1:17" x14ac:dyDescent="0.3">
      <c r="A64" s="143"/>
      <c r="B64" s="146"/>
      <c r="C64" s="146"/>
      <c r="D64" s="146"/>
      <c r="E64" s="146"/>
      <c r="F64" s="151"/>
      <c r="G64" s="146"/>
      <c r="H64" s="154"/>
      <c r="I64" s="146"/>
      <c r="J64" s="146"/>
      <c r="K64" s="159"/>
      <c r="L64" s="159"/>
      <c r="M64" s="161" t="str">
        <f t="shared" si="0"/>
        <v/>
      </c>
      <c r="N64" s="163" t="str">
        <f t="shared" si="1"/>
        <v/>
      </c>
      <c r="O64" s="143"/>
      <c r="P64" s="146"/>
      <c r="Q64" s="146"/>
    </row>
    <row r="65" spans="1:17" x14ac:dyDescent="0.3">
      <c r="A65" s="143"/>
      <c r="B65" s="146"/>
      <c r="C65" s="146"/>
      <c r="D65" s="146"/>
      <c r="E65" s="146"/>
      <c r="F65" s="151"/>
      <c r="G65" s="146"/>
      <c r="H65" s="154"/>
      <c r="I65" s="146"/>
      <c r="J65" s="146"/>
      <c r="K65" s="159"/>
      <c r="L65" s="159"/>
      <c r="M65" s="161" t="str">
        <f t="shared" si="0"/>
        <v/>
      </c>
      <c r="N65" s="163" t="str">
        <f t="shared" si="1"/>
        <v/>
      </c>
      <c r="O65" s="143"/>
      <c r="P65" s="146"/>
      <c r="Q65" s="146"/>
    </row>
    <row r="66" spans="1:17" x14ac:dyDescent="0.3">
      <c r="A66" s="143"/>
      <c r="B66" s="146"/>
      <c r="C66" s="146"/>
      <c r="D66" s="146"/>
      <c r="E66" s="146"/>
      <c r="F66" s="151"/>
      <c r="G66" s="146"/>
      <c r="H66" s="154"/>
      <c r="I66" s="146"/>
      <c r="J66" s="146"/>
      <c r="K66" s="159"/>
      <c r="L66" s="159"/>
      <c r="M66" s="161" t="str">
        <f t="shared" si="0"/>
        <v/>
      </c>
      <c r="N66" s="163" t="str">
        <f t="shared" si="1"/>
        <v/>
      </c>
      <c r="O66" s="143"/>
      <c r="P66" s="146"/>
      <c r="Q66" s="146"/>
    </row>
    <row r="67" spans="1:17" x14ac:dyDescent="0.3">
      <c r="A67" s="143"/>
      <c r="B67" s="146"/>
      <c r="C67" s="146"/>
      <c r="D67" s="146"/>
      <c r="E67" s="146"/>
      <c r="F67" s="151"/>
      <c r="G67" s="146"/>
      <c r="H67" s="154"/>
      <c r="I67" s="146"/>
      <c r="J67" s="146"/>
      <c r="K67" s="159"/>
      <c r="L67" s="159"/>
      <c r="M67" s="161" t="str">
        <f t="shared" ref="M67:M130" si="2">IF(OR(K67="",L67=""),"",L67-K67)</f>
        <v/>
      </c>
      <c r="N67" s="163" t="str">
        <f t="shared" ref="N67:N130" si="3">IF(OR(K67="",L67=""),"",IF(AND(H67="STANDARD",I67="NO",M67&lt;31),"YES",IF(AND(H67="STANDARD",I67="YES",M67&lt;45),"YES",IF(AND(H67="EXPEDITED",I67="NO",M67&lt;=3),"YES",IF(AND(H67="EXPEDITED",I67="YES",M67&lt;18),"YES","NO")))))</f>
        <v/>
      </c>
      <c r="O67" s="143"/>
      <c r="P67" s="146"/>
      <c r="Q67" s="146"/>
    </row>
    <row r="68" spans="1:17" x14ac:dyDescent="0.3">
      <c r="A68" s="143"/>
      <c r="B68" s="146"/>
      <c r="C68" s="146"/>
      <c r="D68" s="146"/>
      <c r="E68" s="146"/>
      <c r="F68" s="151"/>
      <c r="G68" s="146"/>
      <c r="H68" s="154"/>
      <c r="I68" s="146"/>
      <c r="J68" s="146"/>
      <c r="K68" s="159"/>
      <c r="L68" s="159"/>
      <c r="M68" s="161" t="str">
        <f t="shared" si="2"/>
        <v/>
      </c>
      <c r="N68" s="163" t="str">
        <f t="shared" si="3"/>
        <v/>
      </c>
      <c r="O68" s="143"/>
      <c r="P68" s="146"/>
      <c r="Q68" s="146"/>
    </row>
    <row r="69" spans="1:17" x14ac:dyDescent="0.3">
      <c r="A69" s="143"/>
      <c r="B69" s="146"/>
      <c r="C69" s="146"/>
      <c r="D69" s="146"/>
      <c r="E69" s="146"/>
      <c r="F69" s="151"/>
      <c r="G69" s="146"/>
      <c r="H69" s="154"/>
      <c r="I69" s="146"/>
      <c r="J69" s="146"/>
      <c r="K69" s="159"/>
      <c r="L69" s="159"/>
      <c r="M69" s="161" t="str">
        <f t="shared" si="2"/>
        <v/>
      </c>
      <c r="N69" s="163" t="str">
        <f t="shared" si="3"/>
        <v/>
      </c>
      <c r="O69" s="143"/>
      <c r="P69" s="146"/>
      <c r="Q69" s="146"/>
    </row>
    <row r="70" spans="1:17" x14ac:dyDescent="0.3">
      <c r="A70" s="143"/>
      <c r="B70" s="146"/>
      <c r="C70" s="146"/>
      <c r="D70" s="146"/>
      <c r="E70" s="146"/>
      <c r="F70" s="151"/>
      <c r="G70" s="146"/>
      <c r="H70" s="154"/>
      <c r="I70" s="146"/>
      <c r="J70" s="146"/>
      <c r="K70" s="159"/>
      <c r="L70" s="159"/>
      <c r="M70" s="161" t="str">
        <f t="shared" si="2"/>
        <v/>
      </c>
      <c r="N70" s="163" t="str">
        <f t="shared" si="3"/>
        <v/>
      </c>
      <c r="O70" s="143"/>
      <c r="P70" s="146"/>
      <c r="Q70" s="146"/>
    </row>
    <row r="71" spans="1:17" x14ac:dyDescent="0.3">
      <c r="A71" s="143"/>
      <c r="B71" s="146"/>
      <c r="C71" s="146"/>
      <c r="D71" s="146"/>
      <c r="E71" s="146"/>
      <c r="F71" s="151"/>
      <c r="G71" s="146"/>
      <c r="H71" s="154"/>
      <c r="I71" s="146"/>
      <c r="J71" s="146"/>
      <c r="K71" s="159"/>
      <c r="L71" s="159"/>
      <c r="M71" s="161" t="str">
        <f t="shared" si="2"/>
        <v/>
      </c>
      <c r="N71" s="163" t="str">
        <f t="shared" si="3"/>
        <v/>
      </c>
      <c r="O71" s="143"/>
      <c r="P71" s="146"/>
      <c r="Q71" s="146"/>
    </row>
    <row r="72" spans="1:17" x14ac:dyDescent="0.3">
      <c r="A72" s="143"/>
      <c r="B72" s="146"/>
      <c r="C72" s="146"/>
      <c r="D72" s="146"/>
      <c r="E72" s="146"/>
      <c r="F72" s="151"/>
      <c r="G72" s="146"/>
      <c r="H72" s="154"/>
      <c r="I72" s="146"/>
      <c r="J72" s="146"/>
      <c r="K72" s="159"/>
      <c r="L72" s="159"/>
      <c r="M72" s="161" t="str">
        <f t="shared" si="2"/>
        <v/>
      </c>
      <c r="N72" s="163" t="str">
        <f t="shared" si="3"/>
        <v/>
      </c>
      <c r="O72" s="143"/>
      <c r="P72" s="146"/>
      <c r="Q72" s="146"/>
    </row>
    <row r="73" spans="1:17" x14ac:dyDescent="0.3">
      <c r="A73" s="143"/>
      <c r="B73" s="146"/>
      <c r="C73" s="146"/>
      <c r="D73" s="146"/>
      <c r="E73" s="146"/>
      <c r="F73" s="151"/>
      <c r="G73" s="146"/>
      <c r="H73" s="154"/>
      <c r="I73" s="146"/>
      <c r="J73" s="146"/>
      <c r="K73" s="159"/>
      <c r="L73" s="159"/>
      <c r="M73" s="161" t="str">
        <f t="shared" si="2"/>
        <v/>
      </c>
      <c r="N73" s="163" t="str">
        <f t="shared" si="3"/>
        <v/>
      </c>
      <c r="O73" s="143"/>
      <c r="P73" s="146"/>
      <c r="Q73" s="146"/>
    </row>
    <row r="74" spans="1:17" x14ac:dyDescent="0.3">
      <c r="A74" s="143"/>
      <c r="B74" s="146"/>
      <c r="C74" s="146"/>
      <c r="D74" s="146"/>
      <c r="E74" s="146"/>
      <c r="F74" s="151"/>
      <c r="G74" s="146"/>
      <c r="H74" s="154"/>
      <c r="I74" s="146"/>
      <c r="J74" s="146"/>
      <c r="K74" s="159"/>
      <c r="L74" s="159"/>
      <c r="M74" s="161" t="str">
        <f t="shared" si="2"/>
        <v/>
      </c>
      <c r="N74" s="163" t="str">
        <f t="shared" si="3"/>
        <v/>
      </c>
      <c r="O74" s="143"/>
      <c r="P74" s="146"/>
      <c r="Q74" s="146"/>
    </row>
    <row r="75" spans="1:17" x14ac:dyDescent="0.3">
      <c r="A75" s="143"/>
      <c r="B75" s="146"/>
      <c r="C75" s="146"/>
      <c r="D75" s="146"/>
      <c r="E75" s="146"/>
      <c r="F75" s="151"/>
      <c r="G75" s="146"/>
      <c r="H75" s="154"/>
      <c r="I75" s="146"/>
      <c r="J75" s="146"/>
      <c r="K75" s="159"/>
      <c r="L75" s="159"/>
      <c r="M75" s="161" t="str">
        <f t="shared" si="2"/>
        <v/>
      </c>
      <c r="N75" s="163" t="str">
        <f t="shared" si="3"/>
        <v/>
      </c>
      <c r="O75" s="143"/>
      <c r="P75" s="146"/>
      <c r="Q75" s="146"/>
    </row>
    <row r="76" spans="1:17" x14ac:dyDescent="0.3">
      <c r="A76" s="143"/>
      <c r="B76" s="146"/>
      <c r="C76" s="146"/>
      <c r="D76" s="146"/>
      <c r="E76" s="146"/>
      <c r="F76" s="151"/>
      <c r="G76" s="146"/>
      <c r="H76" s="154"/>
      <c r="I76" s="146"/>
      <c r="J76" s="146"/>
      <c r="K76" s="159"/>
      <c r="L76" s="159"/>
      <c r="M76" s="161" t="str">
        <f t="shared" si="2"/>
        <v/>
      </c>
      <c r="N76" s="163" t="str">
        <f t="shared" si="3"/>
        <v/>
      </c>
      <c r="O76" s="143"/>
      <c r="P76" s="146"/>
      <c r="Q76" s="146"/>
    </row>
    <row r="77" spans="1:17" x14ac:dyDescent="0.3">
      <c r="A77" s="143"/>
      <c r="B77" s="146"/>
      <c r="C77" s="146"/>
      <c r="D77" s="146"/>
      <c r="E77" s="146"/>
      <c r="F77" s="151"/>
      <c r="G77" s="146"/>
      <c r="H77" s="154"/>
      <c r="I77" s="146"/>
      <c r="J77" s="146"/>
      <c r="K77" s="159"/>
      <c r="L77" s="159"/>
      <c r="M77" s="161" t="str">
        <f t="shared" si="2"/>
        <v/>
      </c>
      <c r="N77" s="163" t="str">
        <f t="shared" si="3"/>
        <v/>
      </c>
      <c r="O77" s="143"/>
      <c r="P77" s="146"/>
      <c r="Q77" s="146"/>
    </row>
    <row r="78" spans="1:17" x14ac:dyDescent="0.3">
      <c r="A78" s="143"/>
      <c r="B78" s="146"/>
      <c r="C78" s="146"/>
      <c r="D78" s="146"/>
      <c r="E78" s="146"/>
      <c r="F78" s="151"/>
      <c r="G78" s="146"/>
      <c r="H78" s="154"/>
      <c r="I78" s="146"/>
      <c r="J78" s="146"/>
      <c r="K78" s="159"/>
      <c r="L78" s="159"/>
      <c r="M78" s="161" t="str">
        <f t="shared" si="2"/>
        <v/>
      </c>
      <c r="N78" s="163" t="str">
        <f t="shared" si="3"/>
        <v/>
      </c>
      <c r="O78" s="143"/>
      <c r="P78" s="146"/>
      <c r="Q78" s="146"/>
    </row>
    <row r="79" spans="1:17" x14ac:dyDescent="0.3">
      <c r="A79" s="143"/>
      <c r="B79" s="146"/>
      <c r="C79" s="146"/>
      <c r="D79" s="146"/>
      <c r="E79" s="146"/>
      <c r="F79" s="151"/>
      <c r="G79" s="146"/>
      <c r="H79" s="154"/>
      <c r="I79" s="146"/>
      <c r="J79" s="146"/>
      <c r="K79" s="159"/>
      <c r="L79" s="159"/>
      <c r="M79" s="161" t="str">
        <f t="shared" si="2"/>
        <v/>
      </c>
      <c r="N79" s="163" t="str">
        <f t="shared" si="3"/>
        <v/>
      </c>
      <c r="O79" s="143"/>
      <c r="P79" s="146"/>
      <c r="Q79" s="146"/>
    </row>
    <row r="80" spans="1:17" x14ac:dyDescent="0.3">
      <c r="A80" s="143"/>
      <c r="B80" s="146"/>
      <c r="C80" s="146"/>
      <c r="D80" s="146"/>
      <c r="E80" s="146"/>
      <c r="F80" s="151"/>
      <c r="G80" s="146"/>
      <c r="H80" s="154"/>
      <c r="I80" s="146"/>
      <c r="J80" s="146"/>
      <c r="K80" s="159"/>
      <c r="L80" s="159"/>
      <c r="M80" s="161" t="str">
        <f t="shared" si="2"/>
        <v/>
      </c>
      <c r="N80" s="163" t="str">
        <f t="shared" si="3"/>
        <v/>
      </c>
      <c r="O80" s="143"/>
      <c r="P80" s="146"/>
      <c r="Q80" s="146"/>
    </row>
    <row r="81" spans="1:17" x14ac:dyDescent="0.3">
      <c r="A81" s="143"/>
      <c r="B81" s="146"/>
      <c r="C81" s="146"/>
      <c r="D81" s="146"/>
      <c r="E81" s="146"/>
      <c r="F81" s="151"/>
      <c r="G81" s="146"/>
      <c r="H81" s="154"/>
      <c r="I81" s="146"/>
      <c r="J81" s="146"/>
      <c r="K81" s="159"/>
      <c r="L81" s="159"/>
      <c r="M81" s="161" t="str">
        <f t="shared" si="2"/>
        <v/>
      </c>
      <c r="N81" s="163" t="str">
        <f t="shared" si="3"/>
        <v/>
      </c>
      <c r="O81" s="143"/>
      <c r="P81" s="146"/>
      <c r="Q81" s="146"/>
    </row>
    <row r="82" spans="1:17" x14ac:dyDescent="0.3">
      <c r="A82" s="143"/>
      <c r="B82" s="146"/>
      <c r="C82" s="146"/>
      <c r="D82" s="146"/>
      <c r="E82" s="146"/>
      <c r="F82" s="151"/>
      <c r="G82" s="146"/>
      <c r="H82" s="154"/>
      <c r="I82" s="146"/>
      <c r="J82" s="146"/>
      <c r="K82" s="159"/>
      <c r="L82" s="159"/>
      <c r="M82" s="161" t="str">
        <f t="shared" si="2"/>
        <v/>
      </c>
      <c r="N82" s="163" t="str">
        <f t="shared" si="3"/>
        <v/>
      </c>
      <c r="O82" s="143"/>
      <c r="P82" s="146"/>
      <c r="Q82" s="146"/>
    </row>
    <row r="83" spans="1:17" x14ac:dyDescent="0.3">
      <c r="A83" s="143"/>
      <c r="B83" s="146"/>
      <c r="C83" s="146"/>
      <c r="D83" s="146"/>
      <c r="E83" s="146"/>
      <c r="F83" s="151"/>
      <c r="G83" s="146"/>
      <c r="H83" s="154"/>
      <c r="I83" s="146"/>
      <c r="J83" s="146"/>
      <c r="K83" s="159"/>
      <c r="L83" s="159"/>
      <c r="M83" s="161" t="str">
        <f t="shared" si="2"/>
        <v/>
      </c>
      <c r="N83" s="163" t="str">
        <f t="shared" si="3"/>
        <v/>
      </c>
      <c r="O83" s="143"/>
      <c r="P83" s="146"/>
      <c r="Q83" s="146"/>
    </row>
    <row r="84" spans="1:17" x14ac:dyDescent="0.3">
      <c r="A84" s="143"/>
      <c r="B84" s="146"/>
      <c r="C84" s="146"/>
      <c r="D84" s="146"/>
      <c r="E84" s="146"/>
      <c r="F84" s="151"/>
      <c r="G84" s="146"/>
      <c r="H84" s="154"/>
      <c r="I84" s="146"/>
      <c r="J84" s="146"/>
      <c r="K84" s="159"/>
      <c r="L84" s="159"/>
      <c r="M84" s="161" t="str">
        <f t="shared" si="2"/>
        <v/>
      </c>
      <c r="N84" s="163" t="str">
        <f t="shared" si="3"/>
        <v/>
      </c>
      <c r="O84" s="143"/>
      <c r="P84" s="146"/>
      <c r="Q84" s="146"/>
    </row>
    <row r="85" spans="1:17" x14ac:dyDescent="0.3">
      <c r="A85" s="143"/>
      <c r="B85" s="146"/>
      <c r="C85" s="146"/>
      <c r="D85" s="146"/>
      <c r="E85" s="146"/>
      <c r="F85" s="151"/>
      <c r="G85" s="146"/>
      <c r="H85" s="154"/>
      <c r="I85" s="146"/>
      <c r="J85" s="146"/>
      <c r="K85" s="159"/>
      <c r="L85" s="159"/>
      <c r="M85" s="161" t="str">
        <f t="shared" si="2"/>
        <v/>
      </c>
      <c r="N85" s="163" t="str">
        <f t="shared" si="3"/>
        <v/>
      </c>
      <c r="O85" s="143"/>
      <c r="P85" s="146"/>
      <c r="Q85" s="146"/>
    </row>
    <row r="86" spans="1:17" x14ac:dyDescent="0.3">
      <c r="A86" s="143"/>
      <c r="B86" s="146"/>
      <c r="C86" s="146"/>
      <c r="D86" s="146"/>
      <c r="E86" s="146"/>
      <c r="F86" s="151"/>
      <c r="G86" s="146"/>
      <c r="H86" s="154"/>
      <c r="I86" s="146"/>
      <c r="J86" s="146"/>
      <c r="K86" s="159"/>
      <c r="L86" s="159"/>
      <c r="M86" s="161" t="str">
        <f t="shared" si="2"/>
        <v/>
      </c>
      <c r="N86" s="163" t="str">
        <f t="shared" si="3"/>
        <v/>
      </c>
      <c r="O86" s="143"/>
      <c r="P86" s="146"/>
      <c r="Q86" s="146"/>
    </row>
    <row r="87" spans="1:17" x14ac:dyDescent="0.3">
      <c r="A87" s="143"/>
      <c r="B87" s="146"/>
      <c r="C87" s="146"/>
      <c r="D87" s="146"/>
      <c r="E87" s="146"/>
      <c r="F87" s="151"/>
      <c r="G87" s="146"/>
      <c r="H87" s="154"/>
      <c r="I87" s="146"/>
      <c r="J87" s="146"/>
      <c r="K87" s="159"/>
      <c r="L87" s="159"/>
      <c r="M87" s="161" t="str">
        <f t="shared" si="2"/>
        <v/>
      </c>
      <c r="N87" s="163" t="str">
        <f t="shared" si="3"/>
        <v/>
      </c>
      <c r="O87" s="143"/>
      <c r="P87" s="146"/>
      <c r="Q87" s="146"/>
    </row>
    <row r="88" spans="1:17" x14ac:dyDescent="0.3">
      <c r="A88" s="143"/>
      <c r="B88" s="146"/>
      <c r="C88" s="146"/>
      <c r="D88" s="146"/>
      <c r="E88" s="146"/>
      <c r="F88" s="151"/>
      <c r="G88" s="146"/>
      <c r="H88" s="154"/>
      <c r="I88" s="146"/>
      <c r="J88" s="146"/>
      <c r="K88" s="159"/>
      <c r="L88" s="159"/>
      <c r="M88" s="161" t="str">
        <f t="shared" si="2"/>
        <v/>
      </c>
      <c r="N88" s="163" t="str">
        <f t="shared" si="3"/>
        <v/>
      </c>
      <c r="O88" s="143"/>
      <c r="P88" s="146"/>
      <c r="Q88" s="146"/>
    </row>
    <row r="89" spans="1:17" x14ac:dyDescent="0.3">
      <c r="A89" s="143"/>
      <c r="B89" s="146"/>
      <c r="C89" s="146"/>
      <c r="D89" s="146"/>
      <c r="E89" s="146"/>
      <c r="F89" s="151"/>
      <c r="G89" s="146"/>
      <c r="H89" s="154"/>
      <c r="I89" s="146"/>
      <c r="J89" s="146"/>
      <c r="K89" s="159"/>
      <c r="L89" s="159"/>
      <c r="M89" s="161" t="str">
        <f t="shared" si="2"/>
        <v/>
      </c>
      <c r="N89" s="163" t="str">
        <f t="shared" si="3"/>
        <v/>
      </c>
      <c r="O89" s="143"/>
      <c r="P89" s="146"/>
      <c r="Q89" s="146"/>
    </row>
    <row r="90" spans="1:17" x14ac:dyDescent="0.3">
      <c r="A90" s="143"/>
      <c r="B90" s="146"/>
      <c r="C90" s="146"/>
      <c r="D90" s="146"/>
      <c r="E90" s="146"/>
      <c r="F90" s="151"/>
      <c r="G90" s="146"/>
      <c r="H90" s="154"/>
      <c r="I90" s="146"/>
      <c r="J90" s="146"/>
      <c r="K90" s="159"/>
      <c r="L90" s="159"/>
      <c r="M90" s="161" t="str">
        <f t="shared" si="2"/>
        <v/>
      </c>
      <c r="N90" s="163" t="str">
        <f t="shared" si="3"/>
        <v/>
      </c>
      <c r="O90" s="143"/>
      <c r="P90" s="146"/>
      <c r="Q90" s="146"/>
    </row>
    <row r="91" spans="1:17" x14ac:dyDescent="0.3">
      <c r="A91" s="143"/>
      <c r="B91" s="146"/>
      <c r="C91" s="146"/>
      <c r="D91" s="146"/>
      <c r="E91" s="146"/>
      <c r="F91" s="151"/>
      <c r="G91" s="146"/>
      <c r="H91" s="154"/>
      <c r="I91" s="146"/>
      <c r="J91" s="146"/>
      <c r="K91" s="159"/>
      <c r="L91" s="159"/>
      <c r="M91" s="161" t="str">
        <f t="shared" si="2"/>
        <v/>
      </c>
      <c r="N91" s="163" t="str">
        <f t="shared" si="3"/>
        <v/>
      </c>
      <c r="O91" s="143"/>
      <c r="P91" s="146"/>
      <c r="Q91" s="146"/>
    </row>
    <row r="92" spans="1:17" x14ac:dyDescent="0.3">
      <c r="A92" s="143"/>
      <c r="B92" s="146"/>
      <c r="C92" s="146"/>
      <c r="D92" s="146"/>
      <c r="E92" s="146"/>
      <c r="F92" s="151"/>
      <c r="G92" s="146"/>
      <c r="H92" s="154"/>
      <c r="I92" s="146"/>
      <c r="J92" s="146"/>
      <c r="K92" s="159"/>
      <c r="L92" s="159"/>
      <c r="M92" s="161" t="str">
        <f t="shared" si="2"/>
        <v/>
      </c>
      <c r="N92" s="163" t="str">
        <f t="shared" si="3"/>
        <v/>
      </c>
      <c r="O92" s="143"/>
      <c r="P92" s="146"/>
      <c r="Q92" s="146"/>
    </row>
    <row r="93" spans="1:17" x14ac:dyDescent="0.3">
      <c r="A93" s="143"/>
      <c r="B93" s="146"/>
      <c r="C93" s="146"/>
      <c r="D93" s="146"/>
      <c r="E93" s="146"/>
      <c r="F93" s="151"/>
      <c r="G93" s="146"/>
      <c r="H93" s="154"/>
      <c r="I93" s="146"/>
      <c r="J93" s="146"/>
      <c r="K93" s="159"/>
      <c r="L93" s="159"/>
      <c r="M93" s="161" t="str">
        <f t="shared" si="2"/>
        <v/>
      </c>
      <c r="N93" s="163" t="str">
        <f t="shared" si="3"/>
        <v/>
      </c>
      <c r="O93" s="143"/>
      <c r="P93" s="146"/>
      <c r="Q93" s="146"/>
    </row>
    <row r="94" spans="1:17" x14ac:dyDescent="0.3">
      <c r="A94" s="143"/>
      <c r="B94" s="146"/>
      <c r="C94" s="146"/>
      <c r="D94" s="146"/>
      <c r="E94" s="146"/>
      <c r="F94" s="151"/>
      <c r="G94" s="146"/>
      <c r="H94" s="154"/>
      <c r="I94" s="146"/>
      <c r="J94" s="146"/>
      <c r="K94" s="159"/>
      <c r="L94" s="159"/>
      <c r="M94" s="161" t="str">
        <f t="shared" si="2"/>
        <v/>
      </c>
      <c r="N94" s="163" t="str">
        <f t="shared" si="3"/>
        <v/>
      </c>
      <c r="O94" s="143"/>
      <c r="P94" s="146"/>
      <c r="Q94" s="146"/>
    </row>
    <row r="95" spans="1:17" x14ac:dyDescent="0.3">
      <c r="A95" s="143"/>
      <c r="B95" s="146"/>
      <c r="C95" s="146"/>
      <c r="D95" s="146"/>
      <c r="E95" s="146"/>
      <c r="F95" s="151"/>
      <c r="G95" s="146"/>
      <c r="H95" s="154"/>
      <c r="I95" s="146"/>
      <c r="J95" s="146"/>
      <c r="K95" s="159"/>
      <c r="L95" s="159"/>
      <c r="M95" s="161" t="str">
        <f t="shared" si="2"/>
        <v/>
      </c>
      <c r="N95" s="163" t="str">
        <f t="shared" si="3"/>
        <v/>
      </c>
      <c r="O95" s="143"/>
      <c r="P95" s="146"/>
      <c r="Q95" s="146"/>
    </row>
    <row r="96" spans="1:17" x14ac:dyDescent="0.3">
      <c r="A96" s="143"/>
      <c r="B96" s="146"/>
      <c r="C96" s="146"/>
      <c r="D96" s="146"/>
      <c r="E96" s="146"/>
      <c r="F96" s="151"/>
      <c r="G96" s="146"/>
      <c r="H96" s="154"/>
      <c r="I96" s="146"/>
      <c r="J96" s="146"/>
      <c r="K96" s="159"/>
      <c r="L96" s="159"/>
      <c r="M96" s="161" t="str">
        <f t="shared" si="2"/>
        <v/>
      </c>
      <c r="N96" s="163" t="str">
        <f t="shared" si="3"/>
        <v/>
      </c>
      <c r="O96" s="143"/>
      <c r="P96" s="146"/>
      <c r="Q96" s="146"/>
    </row>
    <row r="97" spans="1:17" x14ac:dyDescent="0.3">
      <c r="A97" s="143"/>
      <c r="B97" s="146"/>
      <c r="C97" s="146"/>
      <c r="D97" s="146"/>
      <c r="E97" s="146"/>
      <c r="F97" s="151"/>
      <c r="G97" s="146"/>
      <c r="H97" s="154"/>
      <c r="I97" s="146"/>
      <c r="J97" s="146"/>
      <c r="K97" s="159"/>
      <c r="L97" s="159"/>
      <c r="M97" s="161" t="str">
        <f t="shared" si="2"/>
        <v/>
      </c>
      <c r="N97" s="163" t="str">
        <f t="shared" si="3"/>
        <v/>
      </c>
      <c r="O97" s="143"/>
      <c r="P97" s="146"/>
      <c r="Q97" s="146"/>
    </row>
    <row r="98" spans="1:17" x14ac:dyDescent="0.3">
      <c r="A98" s="143"/>
      <c r="B98" s="146"/>
      <c r="C98" s="146"/>
      <c r="D98" s="146"/>
      <c r="E98" s="146"/>
      <c r="F98" s="151"/>
      <c r="G98" s="146"/>
      <c r="H98" s="154"/>
      <c r="I98" s="146"/>
      <c r="J98" s="146"/>
      <c r="K98" s="159"/>
      <c r="L98" s="159"/>
      <c r="M98" s="161" t="str">
        <f t="shared" si="2"/>
        <v/>
      </c>
      <c r="N98" s="163" t="str">
        <f t="shared" si="3"/>
        <v/>
      </c>
      <c r="O98" s="143"/>
      <c r="P98" s="146"/>
      <c r="Q98" s="146"/>
    </row>
    <row r="99" spans="1:17" x14ac:dyDescent="0.3">
      <c r="A99" s="143"/>
      <c r="B99" s="146"/>
      <c r="C99" s="146"/>
      <c r="D99" s="146"/>
      <c r="E99" s="146"/>
      <c r="F99" s="151"/>
      <c r="G99" s="146"/>
      <c r="H99" s="154"/>
      <c r="I99" s="146"/>
      <c r="J99" s="146"/>
      <c r="K99" s="159"/>
      <c r="L99" s="159"/>
      <c r="M99" s="161" t="str">
        <f t="shared" si="2"/>
        <v/>
      </c>
      <c r="N99" s="163" t="str">
        <f t="shared" si="3"/>
        <v/>
      </c>
      <c r="O99" s="143"/>
      <c r="P99" s="146"/>
      <c r="Q99" s="146"/>
    </row>
    <row r="100" spans="1:17" x14ac:dyDescent="0.3">
      <c r="A100" s="143"/>
      <c r="B100" s="146"/>
      <c r="C100" s="146"/>
      <c r="D100" s="146"/>
      <c r="E100" s="146"/>
      <c r="F100" s="151"/>
      <c r="G100" s="146"/>
      <c r="H100" s="154"/>
      <c r="I100" s="146"/>
      <c r="J100" s="146"/>
      <c r="K100" s="159"/>
      <c r="L100" s="159"/>
      <c r="M100" s="161" t="str">
        <f t="shared" si="2"/>
        <v/>
      </c>
      <c r="N100" s="163" t="str">
        <f t="shared" si="3"/>
        <v/>
      </c>
      <c r="O100" s="143"/>
      <c r="P100" s="146"/>
      <c r="Q100" s="146"/>
    </row>
    <row r="101" spans="1:17" x14ac:dyDescent="0.3">
      <c r="A101" s="143"/>
      <c r="B101" s="146"/>
      <c r="C101" s="146"/>
      <c r="D101" s="146"/>
      <c r="E101" s="146"/>
      <c r="F101" s="151"/>
      <c r="G101" s="146"/>
      <c r="H101" s="154"/>
      <c r="I101" s="146"/>
      <c r="J101" s="146"/>
      <c r="K101" s="159"/>
      <c r="L101" s="159"/>
      <c r="M101" s="161" t="str">
        <f t="shared" si="2"/>
        <v/>
      </c>
      <c r="N101" s="163" t="str">
        <f t="shared" si="3"/>
        <v/>
      </c>
      <c r="O101" s="143"/>
      <c r="P101" s="146"/>
      <c r="Q101" s="146"/>
    </row>
    <row r="102" spans="1:17" x14ac:dyDescent="0.3">
      <c r="A102" s="143"/>
      <c r="B102" s="146"/>
      <c r="C102" s="146"/>
      <c r="D102" s="146"/>
      <c r="E102" s="146"/>
      <c r="F102" s="151"/>
      <c r="G102" s="146"/>
      <c r="H102" s="154"/>
      <c r="I102" s="146"/>
      <c r="J102" s="146"/>
      <c r="K102" s="159"/>
      <c r="L102" s="159"/>
      <c r="M102" s="161" t="str">
        <f t="shared" si="2"/>
        <v/>
      </c>
      <c r="N102" s="163" t="str">
        <f t="shared" si="3"/>
        <v/>
      </c>
      <c r="O102" s="143"/>
      <c r="P102" s="146"/>
      <c r="Q102" s="146"/>
    </row>
    <row r="103" spans="1:17" x14ac:dyDescent="0.3">
      <c r="A103" s="143"/>
      <c r="B103" s="146"/>
      <c r="C103" s="146"/>
      <c r="D103" s="146"/>
      <c r="E103" s="146"/>
      <c r="F103" s="151"/>
      <c r="G103" s="146"/>
      <c r="H103" s="154"/>
      <c r="I103" s="146"/>
      <c r="J103" s="146"/>
      <c r="K103" s="159"/>
      <c r="L103" s="159"/>
      <c r="M103" s="161" t="str">
        <f t="shared" si="2"/>
        <v/>
      </c>
      <c r="N103" s="163" t="str">
        <f t="shared" si="3"/>
        <v/>
      </c>
      <c r="O103" s="143"/>
      <c r="P103" s="146"/>
      <c r="Q103" s="146"/>
    </row>
    <row r="104" spans="1:17" x14ac:dyDescent="0.3">
      <c r="A104" s="143"/>
      <c r="B104" s="146"/>
      <c r="C104" s="146"/>
      <c r="D104" s="146"/>
      <c r="E104" s="146"/>
      <c r="F104" s="151"/>
      <c r="G104" s="146"/>
      <c r="H104" s="154"/>
      <c r="I104" s="146"/>
      <c r="J104" s="146"/>
      <c r="K104" s="159"/>
      <c r="L104" s="159"/>
      <c r="M104" s="161" t="str">
        <f t="shared" si="2"/>
        <v/>
      </c>
      <c r="N104" s="163" t="str">
        <f t="shared" si="3"/>
        <v/>
      </c>
      <c r="O104" s="143"/>
      <c r="P104" s="146"/>
      <c r="Q104" s="146"/>
    </row>
    <row r="105" spans="1:17" x14ac:dyDescent="0.3">
      <c r="A105" s="143"/>
      <c r="B105" s="146"/>
      <c r="C105" s="146"/>
      <c r="D105" s="146"/>
      <c r="E105" s="146"/>
      <c r="F105" s="151"/>
      <c r="G105" s="146"/>
      <c r="H105" s="154"/>
      <c r="I105" s="146"/>
      <c r="J105" s="146"/>
      <c r="K105" s="159"/>
      <c r="L105" s="159"/>
      <c r="M105" s="161" t="str">
        <f t="shared" si="2"/>
        <v/>
      </c>
      <c r="N105" s="163" t="str">
        <f t="shared" si="3"/>
        <v/>
      </c>
      <c r="O105" s="143"/>
      <c r="P105" s="146"/>
      <c r="Q105" s="146"/>
    </row>
    <row r="106" spans="1:17" x14ac:dyDescent="0.3">
      <c r="A106" s="143"/>
      <c r="B106" s="146"/>
      <c r="C106" s="146"/>
      <c r="D106" s="146"/>
      <c r="E106" s="146"/>
      <c r="F106" s="151"/>
      <c r="G106" s="146"/>
      <c r="H106" s="154"/>
      <c r="I106" s="146"/>
      <c r="J106" s="146"/>
      <c r="K106" s="159"/>
      <c r="L106" s="159"/>
      <c r="M106" s="161" t="str">
        <f t="shared" si="2"/>
        <v/>
      </c>
      <c r="N106" s="163" t="str">
        <f t="shared" si="3"/>
        <v/>
      </c>
      <c r="O106" s="143"/>
      <c r="P106" s="146"/>
      <c r="Q106" s="146"/>
    </row>
    <row r="107" spans="1:17" x14ac:dyDescent="0.3">
      <c r="A107" s="143"/>
      <c r="B107" s="146"/>
      <c r="C107" s="146"/>
      <c r="D107" s="146"/>
      <c r="E107" s="146"/>
      <c r="F107" s="151"/>
      <c r="G107" s="146"/>
      <c r="H107" s="154"/>
      <c r="I107" s="146"/>
      <c r="J107" s="146"/>
      <c r="K107" s="159"/>
      <c r="L107" s="159"/>
      <c r="M107" s="161" t="str">
        <f t="shared" si="2"/>
        <v/>
      </c>
      <c r="N107" s="163" t="str">
        <f t="shared" si="3"/>
        <v/>
      </c>
      <c r="O107" s="143"/>
      <c r="P107" s="146"/>
      <c r="Q107" s="146"/>
    </row>
    <row r="108" spans="1:17" x14ac:dyDescent="0.3">
      <c r="A108" s="143"/>
      <c r="B108" s="146"/>
      <c r="C108" s="146"/>
      <c r="D108" s="146"/>
      <c r="E108" s="146"/>
      <c r="F108" s="151"/>
      <c r="G108" s="146"/>
      <c r="H108" s="154"/>
      <c r="I108" s="146"/>
      <c r="J108" s="146"/>
      <c r="K108" s="159"/>
      <c r="L108" s="159"/>
      <c r="M108" s="161" t="str">
        <f t="shared" si="2"/>
        <v/>
      </c>
      <c r="N108" s="163" t="str">
        <f t="shared" si="3"/>
        <v/>
      </c>
      <c r="O108" s="143"/>
      <c r="P108" s="146"/>
      <c r="Q108" s="146"/>
    </row>
    <row r="109" spans="1:17" x14ac:dyDescent="0.3">
      <c r="A109" s="143"/>
      <c r="B109" s="146"/>
      <c r="C109" s="146"/>
      <c r="D109" s="146"/>
      <c r="E109" s="146"/>
      <c r="F109" s="151"/>
      <c r="G109" s="146"/>
      <c r="H109" s="154"/>
      <c r="I109" s="146"/>
      <c r="J109" s="146"/>
      <c r="K109" s="159"/>
      <c r="L109" s="159"/>
      <c r="M109" s="161" t="str">
        <f t="shared" si="2"/>
        <v/>
      </c>
      <c r="N109" s="163" t="str">
        <f t="shared" si="3"/>
        <v/>
      </c>
      <c r="O109" s="143"/>
      <c r="P109" s="146"/>
      <c r="Q109" s="146"/>
    </row>
    <row r="110" spans="1:17" x14ac:dyDescent="0.3">
      <c r="A110" s="143"/>
      <c r="B110" s="146"/>
      <c r="C110" s="146"/>
      <c r="D110" s="146"/>
      <c r="E110" s="146"/>
      <c r="F110" s="151"/>
      <c r="G110" s="146"/>
      <c r="H110" s="154"/>
      <c r="I110" s="146"/>
      <c r="J110" s="146"/>
      <c r="K110" s="159"/>
      <c r="L110" s="159"/>
      <c r="M110" s="161" t="str">
        <f t="shared" si="2"/>
        <v/>
      </c>
      <c r="N110" s="163" t="str">
        <f t="shared" si="3"/>
        <v/>
      </c>
      <c r="O110" s="143"/>
      <c r="P110" s="146"/>
      <c r="Q110" s="146"/>
    </row>
    <row r="111" spans="1:17" x14ac:dyDescent="0.3">
      <c r="A111" s="143"/>
      <c r="B111" s="146"/>
      <c r="C111" s="146"/>
      <c r="D111" s="146"/>
      <c r="E111" s="146"/>
      <c r="F111" s="151"/>
      <c r="G111" s="146"/>
      <c r="H111" s="154"/>
      <c r="I111" s="146"/>
      <c r="J111" s="146"/>
      <c r="K111" s="159"/>
      <c r="L111" s="159"/>
      <c r="M111" s="161" t="str">
        <f t="shared" si="2"/>
        <v/>
      </c>
      <c r="N111" s="163" t="str">
        <f t="shared" si="3"/>
        <v/>
      </c>
      <c r="O111" s="143"/>
      <c r="P111" s="146"/>
      <c r="Q111" s="146"/>
    </row>
    <row r="112" spans="1:17" x14ac:dyDescent="0.3">
      <c r="A112" s="143"/>
      <c r="B112" s="146"/>
      <c r="C112" s="146"/>
      <c r="D112" s="146"/>
      <c r="E112" s="146"/>
      <c r="F112" s="151"/>
      <c r="G112" s="146"/>
      <c r="H112" s="154"/>
      <c r="I112" s="146"/>
      <c r="J112" s="146"/>
      <c r="K112" s="159"/>
      <c r="L112" s="159"/>
      <c r="M112" s="161" t="str">
        <f t="shared" si="2"/>
        <v/>
      </c>
      <c r="N112" s="163" t="str">
        <f t="shared" si="3"/>
        <v/>
      </c>
      <c r="O112" s="143"/>
      <c r="P112" s="146"/>
      <c r="Q112" s="146"/>
    </row>
    <row r="113" spans="1:17" x14ac:dyDescent="0.3">
      <c r="A113" s="143"/>
      <c r="B113" s="146"/>
      <c r="C113" s="146"/>
      <c r="D113" s="146"/>
      <c r="E113" s="146"/>
      <c r="F113" s="151"/>
      <c r="G113" s="146"/>
      <c r="H113" s="154"/>
      <c r="I113" s="146"/>
      <c r="J113" s="146"/>
      <c r="K113" s="159"/>
      <c r="L113" s="159"/>
      <c r="M113" s="161" t="str">
        <f t="shared" si="2"/>
        <v/>
      </c>
      <c r="N113" s="163" t="str">
        <f t="shared" si="3"/>
        <v/>
      </c>
      <c r="O113" s="143"/>
      <c r="P113" s="146"/>
      <c r="Q113" s="146"/>
    </row>
    <row r="114" spans="1:17" x14ac:dyDescent="0.3">
      <c r="A114" s="143"/>
      <c r="B114" s="146"/>
      <c r="C114" s="146"/>
      <c r="D114" s="146"/>
      <c r="E114" s="146"/>
      <c r="F114" s="151"/>
      <c r="G114" s="146"/>
      <c r="H114" s="154"/>
      <c r="I114" s="146"/>
      <c r="J114" s="146"/>
      <c r="K114" s="159"/>
      <c r="L114" s="159"/>
      <c r="M114" s="161" t="str">
        <f t="shared" si="2"/>
        <v/>
      </c>
      <c r="N114" s="163" t="str">
        <f t="shared" si="3"/>
        <v/>
      </c>
      <c r="O114" s="143"/>
      <c r="P114" s="146"/>
      <c r="Q114" s="146"/>
    </row>
    <row r="115" spans="1:17" x14ac:dyDescent="0.3">
      <c r="A115" s="143"/>
      <c r="B115" s="146"/>
      <c r="C115" s="146"/>
      <c r="D115" s="146"/>
      <c r="E115" s="146"/>
      <c r="F115" s="151"/>
      <c r="G115" s="146"/>
      <c r="H115" s="154"/>
      <c r="I115" s="146"/>
      <c r="J115" s="146"/>
      <c r="K115" s="159"/>
      <c r="L115" s="159"/>
      <c r="M115" s="161" t="str">
        <f t="shared" si="2"/>
        <v/>
      </c>
      <c r="N115" s="163" t="str">
        <f t="shared" si="3"/>
        <v/>
      </c>
      <c r="O115" s="143"/>
      <c r="P115" s="146"/>
      <c r="Q115" s="146"/>
    </row>
    <row r="116" spans="1:17" x14ac:dyDescent="0.3">
      <c r="A116" s="143"/>
      <c r="B116" s="146"/>
      <c r="C116" s="146"/>
      <c r="D116" s="146"/>
      <c r="E116" s="146"/>
      <c r="F116" s="151"/>
      <c r="G116" s="146"/>
      <c r="H116" s="154"/>
      <c r="I116" s="146"/>
      <c r="J116" s="146"/>
      <c r="K116" s="159"/>
      <c r="L116" s="159"/>
      <c r="M116" s="161" t="str">
        <f t="shared" si="2"/>
        <v/>
      </c>
      <c r="N116" s="163" t="str">
        <f t="shared" si="3"/>
        <v/>
      </c>
      <c r="O116" s="143"/>
      <c r="P116" s="146"/>
      <c r="Q116" s="146"/>
    </row>
    <row r="117" spans="1:17" x14ac:dyDescent="0.3">
      <c r="A117" s="143"/>
      <c r="B117" s="146"/>
      <c r="C117" s="146"/>
      <c r="D117" s="146"/>
      <c r="E117" s="146"/>
      <c r="F117" s="151"/>
      <c r="G117" s="146"/>
      <c r="H117" s="154"/>
      <c r="I117" s="146"/>
      <c r="J117" s="146"/>
      <c r="K117" s="159"/>
      <c r="L117" s="159"/>
      <c r="M117" s="161" t="str">
        <f t="shared" si="2"/>
        <v/>
      </c>
      <c r="N117" s="163" t="str">
        <f t="shared" si="3"/>
        <v/>
      </c>
      <c r="O117" s="143"/>
      <c r="P117" s="146"/>
      <c r="Q117" s="146"/>
    </row>
    <row r="118" spans="1:17" x14ac:dyDescent="0.3">
      <c r="A118" s="143"/>
      <c r="B118" s="146"/>
      <c r="C118" s="146"/>
      <c r="D118" s="146"/>
      <c r="E118" s="146"/>
      <c r="F118" s="151"/>
      <c r="G118" s="146"/>
      <c r="H118" s="154"/>
      <c r="I118" s="146"/>
      <c r="J118" s="146"/>
      <c r="K118" s="159"/>
      <c r="L118" s="159"/>
      <c r="M118" s="161" t="str">
        <f t="shared" si="2"/>
        <v/>
      </c>
      <c r="N118" s="163" t="str">
        <f t="shared" si="3"/>
        <v/>
      </c>
      <c r="O118" s="143"/>
      <c r="P118" s="146"/>
      <c r="Q118" s="146"/>
    </row>
    <row r="119" spans="1:17" x14ac:dyDescent="0.3">
      <c r="A119" s="143"/>
      <c r="B119" s="146"/>
      <c r="C119" s="146"/>
      <c r="D119" s="146"/>
      <c r="E119" s="146"/>
      <c r="F119" s="151"/>
      <c r="G119" s="146"/>
      <c r="H119" s="154"/>
      <c r="I119" s="146"/>
      <c r="J119" s="146"/>
      <c r="K119" s="159"/>
      <c r="L119" s="159"/>
      <c r="M119" s="161" t="str">
        <f t="shared" si="2"/>
        <v/>
      </c>
      <c r="N119" s="163" t="str">
        <f t="shared" si="3"/>
        <v/>
      </c>
      <c r="O119" s="143"/>
      <c r="P119" s="146"/>
      <c r="Q119" s="146"/>
    </row>
    <row r="120" spans="1:17" x14ac:dyDescent="0.3">
      <c r="A120" s="143"/>
      <c r="B120" s="146"/>
      <c r="C120" s="146"/>
      <c r="D120" s="146"/>
      <c r="E120" s="146"/>
      <c r="F120" s="151"/>
      <c r="G120" s="146"/>
      <c r="H120" s="154"/>
      <c r="I120" s="146"/>
      <c r="J120" s="146"/>
      <c r="K120" s="159"/>
      <c r="L120" s="159"/>
      <c r="M120" s="161" t="str">
        <f t="shared" si="2"/>
        <v/>
      </c>
      <c r="N120" s="163" t="str">
        <f t="shared" si="3"/>
        <v/>
      </c>
      <c r="O120" s="143"/>
      <c r="P120" s="146"/>
      <c r="Q120" s="146"/>
    </row>
    <row r="121" spans="1:17" x14ac:dyDescent="0.3">
      <c r="A121" s="143"/>
      <c r="B121" s="146"/>
      <c r="C121" s="146"/>
      <c r="D121" s="146"/>
      <c r="E121" s="146"/>
      <c r="F121" s="151"/>
      <c r="G121" s="146"/>
      <c r="H121" s="154"/>
      <c r="I121" s="146"/>
      <c r="J121" s="146"/>
      <c r="K121" s="159"/>
      <c r="L121" s="159"/>
      <c r="M121" s="161" t="str">
        <f t="shared" si="2"/>
        <v/>
      </c>
      <c r="N121" s="163" t="str">
        <f t="shared" si="3"/>
        <v/>
      </c>
      <c r="O121" s="143"/>
      <c r="P121" s="146"/>
      <c r="Q121" s="146"/>
    </row>
    <row r="122" spans="1:17" x14ac:dyDescent="0.3">
      <c r="A122" s="143"/>
      <c r="B122" s="146"/>
      <c r="C122" s="146"/>
      <c r="D122" s="146"/>
      <c r="E122" s="146"/>
      <c r="F122" s="151"/>
      <c r="G122" s="146"/>
      <c r="H122" s="154"/>
      <c r="I122" s="146"/>
      <c r="J122" s="146"/>
      <c r="K122" s="159"/>
      <c r="L122" s="159"/>
      <c r="M122" s="161" t="str">
        <f t="shared" si="2"/>
        <v/>
      </c>
      <c r="N122" s="163" t="str">
        <f t="shared" si="3"/>
        <v/>
      </c>
      <c r="O122" s="143"/>
      <c r="P122" s="146"/>
      <c r="Q122" s="146"/>
    </row>
    <row r="123" spans="1:17" x14ac:dyDescent="0.3">
      <c r="A123" s="143"/>
      <c r="B123" s="146"/>
      <c r="C123" s="146"/>
      <c r="D123" s="146"/>
      <c r="E123" s="146"/>
      <c r="F123" s="151"/>
      <c r="G123" s="146"/>
      <c r="H123" s="154"/>
      <c r="I123" s="146"/>
      <c r="J123" s="146"/>
      <c r="K123" s="159"/>
      <c r="L123" s="159"/>
      <c r="M123" s="161" t="str">
        <f t="shared" si="2"/>
        <v/>
      </c>
      <c r="N123" s="163" t="str">
        <f t="shared" si="3"/>
        <v/>
      </c>
      <c r="O123" s="143"/>
      <c r="P123" s="146"/>
      <c r="Q123" s="146"/>
    </row>
    <row r="124" spans="1:17" x14ac:dyDescent="0.3">
      <c r="A124" s="143"/>
      <c r="B124" s="146"/>
      <c r="C124" s="146"/>
      <c r="D124" s="146"/>
      <c r="E124" s="146"/>
      <c r="F124" s="151"/>
      <c r="G124" s="146"/>
      <c r="H124" s="154"/>
      <c r="I124" s="146"/>
      <c r="J124" s="146"/>
      <c r="K124" s="159"/>
      <c r="L124" s="159"/>
      <c r="M124" s="161" t="str">
        <f t="shared" si="2"/>
        <v/>
      </c>
      <c r="N124" s="163" t="str">
        <f t="shared" si="3"/>
        <v/>
      </c>
      <c r="O124" s="143"/>
      <c r="P124" s="146"/>
      <c r="Q124" s="146"/>
    </row>
    <row r="125" spans="1:17" x14ac:dyDescent="0.3">
      <c r="A125" s="143"/>
      <c r="B125" s="146"/>
      <c r="C125" s="146"/>
      <c r="D125" s="146"/>
      <c r="E125" s="146"/>
      <c r="F125" s="151"/>
      <c r="G125" s="146"/>
      <c r="H125" s="154"/>
      <c r="I125" s="146"/>
      <c r="J125" s="146"/>
      <c r="K125" s="159"/>
      <c r="L125" s="159"/>
      <c r="M125" s="161" t="str">
        <f t="shared" si="2"/>
        <v/>
      </c>
      <c r="N125" s="163" t="str">
        <f t="shared" si="3"/>
        <v/>
      </c>
      <c r="O125" s="143"/>
      <c r="P125" s="146"/>
      <c r="Q125" s="146"/>
    </row>
    <row r="126" spans="1:17" x14ac:dyDescent="0.3">
      <c r="A126" s="143"/>
      <c r="B126" s="146"/>
      <c r="C126" s="146"/>
      <c r="D126" s="146"/>
      <c r="E126" s="146"/>
      <c r="F126" s="151"/>
      <c r="G126" s="146"/>
      <c r="H126" s="154"/>
      <c r="I126" s="146"/>
      <c r="J126" s="146"/>
      <c r="K126" s="159"/>
      <c r="L126" s="159"/>
      <c r="M126" s="161" t="str">
        <f t="shared" si="2"/>
        <v/>
      </c>
      <c r="N126" s="163" t="str">
        <f t="shared" si="3"/>
        <v/>
      </c>
      <c r="O126" s="143"/>
      <c r="P126" s="146"/>
      <c r="Q126" s="146"/>
    </row>
    <row r="127" spans="1:17" x14ac:dyDescent="0.3">
      <c r="A127" s="143"/>
      <c r="B127" s="146"/>
      <c r="C127" s="146"/>
      <c r="D127" s="146"/>
      <c r="E127" s="146"/>
      <c r="F127" s="151"/>
      <c r="G127" s="146"/>
      <c r="H127" s="154"/>
      <c r="I127" s="146"/>
      <c r="J127" s="146"/>
      <c r="K127" s="159"/>
      <c r="L127" s="159"/>
      <c r="M127" s="161" t="str">
        <f t="shared" si="2"/>
        <v/>
      </c>
      <c r="N127" s="163" t="str">
        <f t="shared" si="3"/>
        <v/>
      </c>
      <c r="O127" s="143"/>
      <c r="P127" s="146"/>
      <c r="Q127" s="146"/>
    </row>
    <row r="128" spans="1:17" x14ac:dyDescent="0.3">
      <c r="A128" s="143"/>
      <c r="B128" s="146"/>
      <c r="C128" s="146"/>
      <c r="D128" s="146"/>
      <c r="E128" s="146"/>
      <c r="F128" s="151"/>
      <c r="G128" s="146"/>
      <c r="H128" s="154"/>
      <c r="I128" s="146"/>
      <c r="J128" s="146"/>
      <c r="K128" s="159"/>
      <c r="L128" s="159"/>
      <c r="M128" s="161" t="str">
        <f t="shared" si="2"/>
        <v/>
      </c>
      <c r="N128" s="163" t="str">
        <f t="shared" si="3"/>
        <v/>
      </c>
      <c r="O128" s="143"/>
      <c r="P128" s="146"/>
      <c r="Q128" s="146"/>
    </row>
    <row r="129" spans="1:17" x14ac:dyDescent="0.3">
      <c r="A129" s="143"/>
      <c r="B129" s="146"/>
      <c r="C129" s="146"/>
      <c r="D129" s="146"/>
      <c r="E129" s="146"/>
      <c r="F129" s="151"/>
      <c r="G129" s="146"/>
      <c r="H129" s="154"/>
      <c r="I129" s="146"/>
      <c r="J129" s="146"/>
      <c r="K129" s="159"/>
      <c r="L129" s="159"/>
      <c r="M129" s="161" t="str">
        <f t="shared" si="2"/>
        <v/>
      </c>
      <c r="N129" s="163" t="str">
        <f t="shared" si="3"/>
        <v/>
      </c>
      <c r="O129" s="143"/>
      <c r="P129" s="146"/>
      <c r="Q129" s="146"/>
    </row>
    <row r="130" spans="1:17" x14ac:dyDescent="0.3">
      <c r="A130" s="143"/>
      <c r="B130" s="146"/>
      <c r="C130" s="146"/>
      <c r="D130" s="146"/>
      <c r="E130" s="146"/>
      <c r="F130" s="151"/>
      <c r="G130" s="146"/>
      <c r="H130" s="154"/>
      <c r="I130" s="146"/>
      <c r="J130" s="146"/>
      <c r="K130" s="159"/>
      <c r="L130" s="159"/>
      <c r="M130" s="161" t="str">
        <f t="shared" si="2"/>
        <v/>
      </c>
      <c r="N130" s="163" t="str">
        <f t="shared" si="3"/>
        <v/>
      </c>
      <c r="O130" s="143"/>
      <c r="P130" s="146"/>
      <c r="Q130" s="146"/>
    </row>
    <row r="131" spans="1:17" x14ac:dyDescent="0.3">
      <c r="A131" s="143"/>
      <c r="B131" s="146"/>
      <c r="C131" s="146"/>
      <c r="D131" s="146"/>
      <c r="E131" s="146"/>
      <c r="F131" s="151"/>
      <c r="G131" s="146"/>
      <c r="H131" s="154"/>
      <c r="I131" s="146"/>
      <c r="J131" s="146"/>
      <c r="K131" s="159"/>
      <c r="L131" s="159"/>
      <c r="M131" s="161" t="str">
        <f t="shared" ref="M131:M194" si="4">IF(OR(K131="",L131=""),"",L131-K131)</f>
        <v/>
      </c>
      <c r="N131" s="163" t="str">
        <f t="shared" ref="N131:N194" si="5">IF(OR(K131="",L131=""),"",IF(AND(H131="STANDARD",I131="NO",M131&lt;31),"YES",IF(AND(H131="STANDARD",I131="YES",M131&lt;45),"YES",IF(AND(H131="EXPEDITED",I131="NO",M131&lt;=3),"YES",IF(AND(H131="EXPEDITED",I131="YES",M131&lt;18),"YES","NO")))))</f>
        <v/>
      </c>
      <c r="O131" s="143"/>
      <c r="P131" s="146"/>
      <c r="Q131" s="146"/>
    </row>
    <row r="132" spans="1:17" x14ac:dyDescent="0.3">
      <c r="A132" s="143"/>
      <c r="B132" s="146"/>
      <c r="C132" s="146"/>
      <c r="D132" s="146"/>
      <c r="E132" s="146"/>
      <c r="F132" s="151"/>
      <c r="G132" s="146"/>
      <c r="H132" s="154"/>
      <c r="I132" s="146"/>
      <c r="J132" s="146"/>
      <c r="K132" s="159"/>
      <c r="L132" s="159"/>
      <c r="M132" s="161" t="str">
        <f t="shared" si="4"/>
        <v/>
      </c>
      <c r="N132" s="163" t="str">
        <f t="shared" si="5"/>
        <v/>
      </c>
      <c r="O132" s="143"/>
      <c r="P132" s="146"/>
      <c r="Q132" s="146"/>
    </row>
    <row r="133" spans="1:17" x14ac:dyDescent="0.3">
      <c r="A133" s="143"/>
      <c r="B133" s="146"/>
      <c r="C133" s="146"/>
      <c r="D133" s="146"/>
      <c r="E133" s="146"/>
      <c r="F133" s="151"/>
      <c r="G133" s="146"/>
      <c r="H133" s="154"/>
      <c r="I133" s="146"/>
      <c r="J133" s="146"/>
      <c r="K133" s="159"/>
      <c r="L133" s="159"/>
      <c r="M133" s="161" t="str">
        <f t="shared" si="4"/>
        <v/>
      </c>
      <c r="N133" s="163" t="str">
        <f t="shared" si="5"/>
        <v/>
      </c>
      <c r="O133" s="143"/>
      <c r="P133" s="146"/>
      <c r="Q133" s="146"/>
    </row>
    <row r="134" spans="1:17" x14ac:dyDescent="0.3">
      <c r="A134" s="143"/>
      <c r="B134" s="146"/>
      <c r="C134" s="146"/>
      <c r="D134" s="146"/>
      <c r="E134" s="146"/>
      <c r="F134" s="151"/>
      <c r="G134" s="146"/>
      <c r="H134" s="154"/>
      <c r="I134" s="146"/>
      <c r="J134" s="146"/>
      <c r="K134" s="159"/>
      <c r="L134" s="159"/>
      <c r="M134" s="161" t="str">
        <f t="shared" si="4"/>
        <v/>
      </c>
      <c r="N134" s="163" t="str">
        <f t="shared" si="5"/>
        <v/>
      </c>
      <c r="O134" s="143"/>
      <c r="P134" s="146"/>
      <c r="Q134" s="146"/>
    </row>
    <row r="135" spans="1:17" x14ac:dyDescent="0.3">
      <c r="A135" s="143"/>
      <c r="B135" s="146"/>
      <c r="C135" s="146"/>
      <c r="D135" s="146"/>
      <c r="E135" s="146"/>
      <c r="F135" s="151"/>
      <c r="G135" s="146"/>
      <c r="H135" s="154"/>
      <c r="I135" s="146"/>
      <c r="J135" s="146"/>
      <c r="K135" s="159"/>
      <c r="L135" s="159"/>
      <c r="M135" s="161" t="str">
        <f t="shared" si="4"/>
        <v/>
      </c>
      <c r="N135" s="163" t="str">
        <f t="shared" si="5"/>
        <v/>
      </c>
      <c r="O135" s="143"/>
      <c r="P135" s="146"/>
      <c r="Q135" s="146"/>
    </row>
    <row r="136" spans="1:17" x14ac:dyDescent="0.3">
      <c r="A136" s="143"/>
      <c r="B136" s="146"/>
      <c r="C136" s="146"/>
      <c r="D136" s="146"/>
      <c r="E136" s="146"/>
      <c r="F136" s="151"/>
      <c r="G136" s="146"/>
      <c r="H136" s="154"/>
      <c r="I136" s="146"/>
      <c r="J136" s="146"/>
      <c r="K136" s="159"/>
      <c r="L136" s="159"/>
      <c r="M136" s="161" t="str">
        <f t="shared" si="4"/>
        <v/>
      </c>
      <c r="N136" s="163" t="str">
        <f t="shared" si="5"/>
        <v/>
      </c>
      <c r="O136" s="143"/>
      <c r="P136" s="146"/>
      <c r="Q136" s="146"/>
    </row>
    <row r="137" spans="1:17" x14ac:dyDescent="0.3">
      <c r="A137" s="143"/>
      <c r="B137" s="146"/>
      <c r="C137" s="146"/>
      <c r="D137" s="146"/>
      <c r="E137" s="146"/>
      <c r="F137" s="151"/>
      <c r="G137" s="146"/>
      <c r="H137" s="154"/>
      <c r="I137" s="146"/>
      <c r="J137" s="146"/>
      <c r="K137" s="159"/>
      <c r="L137" s="159"/>
      <c r="M137" s="161" t="str">
        <f t="shared" si="4"/>
        <v/>
      </c>
      <c r="N137" s="163" t="str">
        <f t="shared" si="5"/>
        <v/>
      </c>
      <c r="O137" s="143"/>
      <c r="P137" s="146"/>
      <c r="Q137" s="146"/>
    </row>
    <row r="138" spans="1:17" x14ac:dyDescent="0.3">
      <c r="A138" s="143"/>
      <c r="B138" s="146"/>
      <c r="C138" s="146"/>
      <c r="D138" s="146"/>
      <c r="E138" s="146"/>
      <c r="F138" s="151"/>
      <c r="G138" s="146"/>
      <c r="H138" s="154"/>
      <c r="I138" s="146"/>
      <c r="J138" s="146"/>
      <c r="K138" s="159"/>
      <c r="L138" s="159"/>
      <c r="M138" s="161" t="str">
        <f t="shared" si="4"/>
        <v/>
      </c>
      <c r="N138" s="163" t="str">
        <f t="shared" si="5"/>
        <v/>
      </c>
      <c r="O138" s="143"/>
      <c r="P138" s="146"/>
      <c r="Q138" s="146"/>
    </row>
    <row r="139" spans="1:17" x14ac:dyDescent="0.3">
      <c r="A139" s="143"/>
      <c r="B139" s="146"/>
      <c r="C139" s="146"/>
      <c r="D139" s="146"/>
      <c r="E139" s="146"/>
      <c r="F139" s="151"/>
      <c r="G139" s="146"/>
      <c r="H139" s="154"/>
      <c r="I139" s="146"/>
      <c r="J139" s="146"/>
      <c r="K139" s="159"/>
      <c r="L139" s="159"/>
      <c r="M139" s="161" t="str">
        <f t="shared" si="4"/>
        <v/>
      </c>
      <c r="N139" s="163" t="str">
        <f t="shared" si="5"/>
        <v/>
      </c>
      <c r="O139" s="143"/>
      <c r="P139" s="146"/>
      <c r="Q139" s="146"/>
    </row>
    <row r="140" spans="1:17" x14ac:dyDescent="0.3">
      <c r="A140" s="143"/>
      <c r="B140" s="146"/>
      <c r="C140" s="146"/>
      <c r="D140" s="146"/>
      <c r="E140" s="146"/>
      <c r="F140" s="151"/>
      <c r="G140" s="146"/>
      <c r="H140" s="154"/>
      <c r="I140" s="146"/>
      <c r="J140" s="146"/>
      <c r="K140" s="159"/>
      <c r="L140" s="159"/>
      <c r="M140" s="161" t="str">
        <f t="shared" si="4"/>
        <v/>
      </c>
      <c r="N140" s="163" t="str">
        <f t="shared" si="5"/>
        <v/>
      </c>
      <c r="O140" s="143"/>
      <c r="P140" s="146"/>
      <c r="Q140" s="146"/>
    </row>
    <row r="141" spans="1:17" x14ac:dyDescent="0.3">
      <c r="A141" s="143"/>
      <c r="B141" s="146"/>
      <c r="C141" s="146"/>
      <c r="D141" s="146"/>
      <c r="E141" s="146"/>
      <c r="F141" s="151"/>
      <c r="G141" s="146"/>
      <c r="H141" s="154"/>
      <c r="I141" s="146"/>
      <c r="J141" s="146"/>
      <c r="K141" s="159"/>
      <c r="L141" s="159"/>
      <c r="M141" s="161" t="str">
        <f t="shared" si="4"/>
        <v/>
      </c>
      <c r="N141" s="163" t="str">
        <f t="shared" si="5"/>
        <v/>
      </c>
      <c r="O141" s="143"/>
      <c r="P141" s="146"/>
      <c r="Q141" s="146"/>
    </row>
    <row r="142" spans="1:17" x14ac:dyDescent="0.3">
      <c r="A142" s="143"/>
      <c r="B142" s="146"/>
      <c r="C142" s="146"/>
      <c r="D142" s="146"/>
      <c r="E142" s="146"/>
      <c r="F142" s="151"/>
      <c r="G142" s="146"/>
      <c r="H142" s="154"/>
      <c r="I142" s="146"/>
      <c r="J142" s="146"/>
      <c r="K142" s="159"/>
      <c r="L142" s="159"/>
      <c r="M142" s="161" t="str">
        <f t="shared" si="4"/>
        <v/>
      </c>
      <c r="N142" s="163" t="str">
        <f t="shared" si="5"/>
        <v/>
      </c>
      <c r="O142" s="143"/>
      <c r="P142" s="146"/>
      <c r="Q142" s="146"/>
    </row>
    <row r="143" spans="1:17" x14ac:dyDescent="0.3">
      <c r="A143" s="143"/>
      <c r="B143" s="146"/>
      <c r="C143" s="146"/>
      <c r="D143" s="146"/>
      <c r="E143" s="146"/>
      <c r="F143" s="151"/>
      <c r="G143" s="146"/>
      <c r="H143" s="154"/>
      <c r="I143" s="146"/>
      <c r="J143" s="146"/>
      <c r="K143" s="159"/>
      <c r="L143" s="159"/>
      <c r="M143" s="161" t="str">
        <f t="shared" si="4"/>
        <v/>
      </c>
      <c r="N143" s="163" t="str">
        <f t="shared" si="5"/>
        <v/>
      </c>
      <c r="O143" s="143"/>
      <c r="P143" s="146"/>
      <c r="Q143" s="146"/>
    </row>
    <row r="144" spans="1:17" x14ac:dyDescent="0.3">
      <c r="A144" s="143"/>
      <c r="B144" s="146"/>
      <c r="C144" s="146"/>
      <c r="D144" s="146"/>
      <c r="E144" s="146"/>
      <c r="F144" s="151"/>
      <c r="G144" s="146"/>
      <c r="H144" s="154"/>
      <c r="I144" s="146"/>
      <c r="J144" s="146"/>
      <c r="K144" s="159"/>
      <c r="L144" s="159"/>
      <c r="M144" s="161" t="str">
        <f t="shared" si="4"/>
        <v/>
      </c>
      <c r="N144" s="163" t="str">
        <f t="shared" si="5"/>
        <v/>
      </c>
      <c r="O144" s="143"/>
      <c r="P144" s="146"/>
      <c r="Q144" s="146"/>
    </row>
    <row r="145" spans="1:17" x14ac:dyDescent="0.3">
      <c r="A145" s="143"/>
      <c r="B145" s="146"/>
      <c r="C145" s="146"/>
      <c r="D145" s="146"/>
      <c r="E145" s="146"/>
      <c r="F145" s="151"/>
      <c r="G145" s="146"/>
      <c r="H145" s="154"/>
      <c r="I145" s="146"/>
      <c r="J145" s="146"/>
      <c r="K145" s="159"/>
      <c r="L145" s="159"/>
      <c r="M145" s="161" t="str">
        <f t="shared" si="4"/>
        <v/>
      </c>
      <c r="N145" s="163" t="str">
        <f t="shared" si="5"/>
        <v/>
      </c>
      <c r="O145" s="143"/>
      <c r="P145" s="146"/>
      <c r="Q145" s="146"/>
    </row>
    <row r="146" spans="1:17" x14ac:dyDescent="0.3">
      <c r="A146" s="143"/>
      <c r="B146" s="146"/>
      <c r="C146" s="146"/>
      <c r="D146" s="146"/>
      <c r="E146" s="146"/>
      <c r="F146" s="151"/>
      <c r="G146" s="146"/>
      <c r="H146" s="154"/>
      <c r="I146" s="146"/>
      <c r="J146" s="146"/>
      <c r="K146" s="159"/>
      <c r="L146" s="159"/>
      <c r="M146" s="161" t="str">
        <f t="shared" si="4"/>
        <v/>
      </c>
      <c r="N146" s="163" t="str">
        <f t="shared" si="5"/>
        <v/>
      </c>
      <c r="O146" s="143"/>
      <c r="P146" s="146"/>
      <c r="Q146" s="146"/>
    </row>
    <row r="147" spans="1:17" x14ac:dyDescent="0.3">
      <c r="A147" s="143"/>
      <c r="B147" s="146"/>
      <c r="C147" s="146"/>
      <c r="D147" s="146"/>
      <c r="E147" s="146"/>
      <c r="F147" s="151"/>
      <c r="G147" s="146"/>
      <c r="H147" s="154"/>
      <c r="I147" s="146"/>
      <c r="J147" s="146"/>
      <c r="K147" s="159"/>
      <c r="L147" s="159"/>
      <c r="M147" s="161" t="str">
        <f t="shared" si="4"/>
        <v/>
      </c>
      <c r="N147" s="163" t="str">
        <f t="shared" si="5"/>
        <v/>
      </c>
      <c r="O147" s="143"/>
      <c r="P147" s="146"/>
      <c r="Q147" s="146"/>
    </row>
    <row r="148" spans="1:17" x14ac:dyDescent="0.3">
      <c r="A148" s="143"/>
      <c r="B148" s="146"/>
      <c r="C148" s="146"/>
      <c r="D148" s="146"/>
      <c r="E148" s="146"/>
      <c r="F148" s="151"/>
      <c r="G148" s="146"/>
      <c r="H148" s="154"/>
      <c r="I148" s="146"/>
      <c r="J148" s="146"/>
      <c r="K148" s="159"/>
      <c r="L148" s="159"/>
      <c r="M148" s="161" t="str">
        <f t="shared" si="4"/>
        <v/>
      </c>
      <c r="N148" s="163" t="str">
        <f t="shared" si="5"/>
        <v/>
      </c>
      <c r="O148" s="143"/>
      <c r="P148" s="146"/>
      <c r="Q148" s="146"/>
    </row>
    <row r="149" spans="1:17" x14ac:dyDescent="0.3">
      <c r="A149" s="143"/>
      <c r="B149" s="146"/>
      <c r="C149" s="146"/>
      <c r="D149" s="146"/>
      <c r="E149" s="146"/>
      <c r="F149" s="151"/>
      <c r="G149" s="146"/>
      <c r="H149" s="154"/>
      <c r="I149" s="146"/>
      <c r="J149" s="146"/>
      <c r="K149" s="159"/>
      <c r="L149" s="159"/>
      <c r="M149" s="161" t="str">
        <f t="shared" si="4"/>
        <v/>
      </c>
      <c r="N149" s="163" t="str">
        <f t="shared" si="5"/>
        <v/>
      </c>
      <c r="O149" s="143"/>
      <c r="P149" s="146"/>
      <c r="Q149" s="146"/>
    </row>
    <row r="150" spans="1:17" x14ac:dyDescent="0.3">
      <c r="A150" s="143"/>
      <c r="B150" s="146"/>
      <c r="C150" s="146"/>
      <c r="D150" s="146"/>
      <c r="E150" s="146"/>
      <c r="F150" s="151"/>
      <c r="G150" s="146"/>
      <c r="H150" s="154"/>
      <c r="I150" s="146"/>
      <c r="J150" s="146"/>
      <c r="K150" s="159"/>
      <c r="L150" s="159"/>
      <c r="M150" s="161" t="str">
        <f t="shared" si="4"/>
        <v/>
      </c>
      <c r="N150" s="163" t="str">
        <f t="shared" si="5"/>
        <v/>
      </c>
      <c r="O150" s="143"/>
      <c r="P150" s="146"/>
      <c r="Q150" s="146"/>
    </row>
    <row r="151" spans="1:17" x14ac:dyDescent="0.3">
      <c r="A151" s="143"/>
      <c r="B151" s="146"/>
      <c r="C151" s="146"/>
      <c r="D151" s="146"/>
      <c r="E151" s="146"/>
      <c r="F151" s="151"/>
      <c r="G151" s="146"/>
      <c r="H151" s="154"/>
      <c r="I151" s="146"/>
      <c r="J151" s="146"/>
      <c r="K151" s="159"/>
      <c r="L151" s="159"/>
      <c r="M151" s="161" t="str">
        <f t="shared" si="4"/>
        <v/>
      </c>
      <c r="N151" s="163" t="str">
        <f t="shared" si="5"/>
        <v/>
      </c>
      <c r="O151" s="143"/>
      <c r="P151" s="146"/>
      <c r="Q151" s="146"/>
    </row>
    <row r="152" spans="1:17" x14ac:dyDescent="0.3">
      <c r="A152" s="143"/>
      <c r="B152" s="146"/>
      <c r="C152" s="146"/>
      <c r="D152" s="146"/>
      <c r="E152" s="146"/>
      <c r="F152" s="151"/>
      <c r="G152" s="146"/>
      <c r="H152" s="154"/>
      <c r="I152" s="146"/>
      <c r="J152" s="146"/>
      <c r="K152" s="159"/>
      <c r="L152" s="159"/>
      <c r="M152" s="161" t="str">
        <f t="shared" si="4"/>
        <v/>
      </c>
      <c r="N152" s="163" t="str">
        <f t="shared" si="5"/>
        <v/>
      </c>
      <c r="O152" s="143"/>
      <c r="P152" s="146"/>
      <c r="Q152" s="146"/>
    </row>
    <row r="153" spans="1:17" x14ac:dyDescent="0.3">
      <c r="A153" s="143"/>
      <c r="B153" s="146"/>
      <c r="C153" s="146"/>
      <c r="D153" s="146"/>
      <c r="E153" s="146"/>
      <c r="F153" s="151"/>
      <c r="G153" s="146"/>
      <c r="H153" s="154"/>
      <c r="I153" s="146"/>
      <c r="J153" s="146"/>
      <c r="K153" s="159"/>
      <c r="L153" s="159"/>
      <c r="M153" s="161" t="str">
        <f t="shared" si="4"/>
        <v/>
      </c>
      <c r="N153" s="163" t="str">
        <f t="shared" si="5"/>
        <v/>
      </c>
      <c r="O153" s="143"/>
      <c r="P153" s="146"/>
      <c r="Q153" s="146"/>
    </row>
    <row r="154" spans="1:17" x14ac:dyDescent="0.3">
      <c r="A154" s="143"/>
      <c r="B154" s="146"/>
      <c r="C154" s="146"/>
      <c r="D154" s="146"/>
      <c r="E154" s="146"/>
      <c r="F154" s="151"/>
      <c r="G154" s="146"/>
      <c r="H154" s="154"/>
      <c r="I154" s="146"/>
      <c r="J154" s="146"/>
      <c r="K154" s="159"/>
      <c r="L154" s="159"/>
      <c r="M154" s="161" t="str">
        <f t="shared" si="4"/>
        <v/>
      </c>
      <c r="N154" s="163" t="str">
        <f t="shared" si="5"/>
        <v/>
      </c>
      <c r="O154" s="143"/>
      <c r="P154" s="146"/>
      <c r="Q154" s="146"/>
    </row>
    <row r="155" spans="1:17" x14ac:dyDescent="0.3">
      <c r="A155" s="143"/>
      <c r="B155" s="146"/>
      <c r="C155" s="146"/>
      <c r="D155" s="146"/>
      <c r="E155" s="146"/>
      <c r="F155" s="151"/>
      <c r="G155" s="146"/>
      <c r="H155" s="154"/>
      <c r="I155" s="146"/>
      <c r="J155" s="146"/>
      <c r="K155" s="159"/>
      <c r="L155" s="159"/>
      <c r="M155" s="161" t="str">
        <f t="shared" si="4"/>
        <v/>
      </c>
      <c r="N155" s="163" t="str">
        <f t="shared" si="5"/>
        <v/>
      </c>
      <c r="O155" s="143"/>
      <c r="P155" s="146"/>
      <c r="Q155" s="146"/>
    </row>
    <row r="156" spans="1:17" x14ac:dyDescent="0.3">
      <c r="A156" s="143"/>
      <c r="B156" s="146"/>
      <c r="C156" s="146"/>
      <c r="D156" s="146"/>
      <c r="E156" s="146"/>
      <c r="F156" s="151"/>
      <c r="G156" s="146"/>
      <c r="H156" s="154"/>
      <c r="I156" s="146"/>
      <c r="J156" s="146"/>
      <c r="K156" s="159"/>
      <c r="L156" s="159"/>
      <c r="M156" s="161" t="str">
        <f t="shared" si="4"/>
        <v/>
      </c>
      <c r="N156" s="163" t="str">
        <f t="shared" si="5"/>
        <v/>
      </c>
      <c r="O156" s="143"/>
      <c r="P156" s="146"/>
      <c r="Q156" s="146"/>
    </row>
    <row r="157" spans="1:17" x14ac:dyDescent="0.3">
      <c r="A157" s="143"/>
      <c r="B157" s="146"/>
      <c r="C157" s="146"/>
      <c r="D157" s="146"/>
      <c r="E157" s="146"/>
      <c r="F157" s="151"/>
      <c r="G157" s="146"/>
      <c r="H157" s="154"/>
      <c r="I157" s="146"/>
      <c r="J157" s="146"/>
      <c r="K157" s="159"/>
      <c r="L157" s="159"/>
      <c r="M157" s="161" t="str">
        <f t="shared" si="4"/>
        <v/>
      </c>
      <c r="N157" s="163" t="str">
        <f t="shared" si="5"/>
        <v/>
      </c>
      <c r="O157" s="143"/>
      <c r="P157" s="146"/>
      <c r="Q157" s="146"/>
    </row>
    <row r="158" spans="1:17" x14ac:dyDescent="0.3">
      <c r="A158" s="143"/>
      <c r="B158" s="146"/>
      <c r="C158" s="146"/>
      <c r="D158" s="146"/>
      <c r="E158" s="146"/>
      <c r="F158" s="151"/>
      <c r="G158" s="146"/>
      <c r="H158" s="154"/>
      <c r="I158" s="146"/>
      <c r="J158" s="146"/>
      <c r="K158" s="159"/>
      <c r="L158" s="159"/>
      <c r="M158" s="161" t="str">
        <f t="shared" si="4"/>
        <v/>
      </c>
      <c r="N158" s="163" t="str">
        <f t="shared" si="5"/>
        <v/>
      </c>
      <c r="O158" s="143"/>
      <c r="P158" s="146"/>
      <c r="Q158" s="146"/>
    </row>
    <row r="159" spans="1:17" x14ac:dyDescent="0.3">
      <c r="A159" s="143"/>
      <c r="B159" s="146"/>
      <c r="C159" s="146"/>
      <c r="D159" s="146"/>
      <c r="E159" s="146"/>
      <c r="F159" s="151"/>
      <c r="G159" s="146"/>
      <c r="H159" s="154"/>
      <c r="I159" s="146"/>
      <c r="J159" s="146"/>
      <c r="K159" s="159"/>
      <c r="L159" s="159"/>
      <c r="M159" s="161" t="str">
        <f t="shared" si="4"/>
        <v/>
      </c>
      <c r="N159" s="163" t="str">
        <f t="shared" si="5"/>
        <v/>
      </c>
      <c r="O159" s="143"/>
      <c r="P159" s="146"/>
      <c r="Q159" s="146"/>
    </row>
    <row r="160" spans="1:17" x14ac:dyDescent="0.3">
      <c r="A160" s="143"/>
      <c r="B160" s="146"/>
      <c r="C160" s="146"/>
      <c r="D160" s="146"/>
      <c r="E160" s="146"/>
      <c r="F160" s="151"/>
      <c r="G160" s="146"/>
      <c r="H160" s="154"/>
      <c r="I160" s="146"/>
      <c r="J160" s="146"/>
      <c r="K160" s="159"/>
      <c r="L160" s="159"/>
      <c r="M160" s="161" t="str">
        <f t="shared" si="4"/>
        <v/>
      </c>
      <c r="N160" s="163" t="str">
        <f t="shared" si="5"/>
        <v/>
      </c>
      <c r="O160" s="143"/>
      <c r="P160" s="146"/>
      <c r="Q160" s="146"/>
    </row>
    <row r="161" spans="1:17" x14ac:dyDescent="0.3">
      <c r="A161" s="143"/>
      <c r="B161" s="146"/>
      <c r="C161" s="146"/>
      <c r="D161" s="146"/>
      <c r="E161" s="146"/>
      <c r="F161" s="151"/>
      <c r="G161" s="146"/>
      <c r="H161" s="154"/>
      <c r="I161" s="146"/>
      <c r="J161" s="146"/>
      <c r="K161" s="159"/>
      <c r="L161" s="159"/>
      <c r="M161" s="161" t="str">
        <f t="shared" si="4"/>
        <v/>
      </c>
      <c r="N161" s="163" t="str">
        <f t="shared" si="5"/>
        <v/>
      </c>
      <c r="O161" s="143"/>
      <c r="P161" s="146"/>
      <c r="Q161" s="146"/>
    </row>
    <row r="162" spans="1:17" x14ac:dyDescent="0.3">
      <c r="A162" s="143"/>
      <c r="B162" s="146"/>
      <c r="C162" s="146"/>
      <c r="D162" s="146"/>
      <c r="E162" s="146"/>
      <c r="F162" s="151"/>
      <c r="G162" s="146"/>
      <c r="H162" s="154"/>
      <c r="I162" s="146"/>
      <c r="J162" s="146"/>
      <c r="K162" s="159"/>
      <c r="L162" s="159"/>
      <c r="M162" s="161" t="str">
        <f t="shared" si="4"/>
        <v/>
      </c>
      <c r="N162" s="163" t="str">
        <f t="shared" si="5"/>
        <v/>
      </c>
      <c r="O162" s="143"/>
      <c r="P162" s="146"/>
      <c r="Q162" s="146"/>
    </row>
    <row r="163" spans="1:17" x14ac:dyDescent="0.3">
      <c r="A163" s="143"/>
      <c r="B163" s="146"/>
      <c r="C163" s="146"/>
      <c r="D163" s="146"/>
      <c r="E163" s="146"/>
      <c r="F163" s="151"/>
      <c r="G163" s="146"/>
      <c r="H163" s="154"/>
      <c r="I163" s="146"/>
      <c r="J163" s="146"/>
      <c r="K163" s="159"/>
      <c r="L163" s="159"/>
      <c r="M163" s="161" t="str">
        <f t="shared" si="4"/>
        <v/>
      </c>
      <c r="N163" s="163" t="str">
        <f t="shared" si="5"/>
        <v/>
      </c>
      <c r="O163" s="143"/>
      <c r="P163" s="146"/>
      <c r="Q163" s="146"/>
    </row>
    <row r="164" spans="1:17" x14ac:dyDescent="0.3">
      <c r="A164" s="143"/>
      <c r="B164" s="146"/>
      <c r="C164" s="146"/>
      <c r="D164" s="146"/>
      <c r="E164" s="146"/>
      <c r="F164" s="151"/>
      <c r="G164" s="146"/>
      <c r="H164" s="154"/>
      <c r="I164" s="146"/>
      <c r="J164" s="146"/>
      <c r="K164" s="159"/>
      <c r="L164" s="159"/>
      <c r="M164" s="161" t="str">
        <f t="shared" si="4"/>
        <v/>
      </c>
      <c r="N164" s="163" t="str">
        <f t="shared" si="5"/>
        <v/>
      </c>
      <c r="O164" s="143"/>
      <c r="P164" s="146"/>
      <c r="Q164" s="146"/>
    </row>
    <row r="165" spans="1:17" x14ac:dyDescent="0.3">
      <c r="A165" s="143"/>
      <c r="B165" s="146"/>
      <c r="C165" s="146"/>
      <c r="D165" s="146"/>
      <c r="E165" s="146"/>
      <c r="F165" s="151"/>
      <c r="G165" s="146"/>
      <c r="H165" s="154"/>
      <c r="I165" s="146"/>
      <c r="J165" s="146"/>
      <c r="K165" s="159"/>
      <c r="L165" s="159"/>
      <c r="M165" s="161" t="str">
        <f t="shared" si="4"/>
        <v/>
      </c>
      <c r="N165" s="163" t="str">
        <f t="shared" si="5"/>
        <v/>
      </c>
      <c r="O165" s="143"/>
      <c r="P165" s="146"/>
      <c r="Q165" s="146"/>
    </row>
    <row r="166" spans="1:17" x14ac:dyDescent="0.3">
      <c r="A166" s="143"/>
      <c r="B166" s="146"/>
      <c r="C166" s="146"/>
      <c r="D166" s="146"/>
      <c r="E166" s="146"/>
      <c r="F166" s="151"/>
      <c r="G166" s="146"/>
      <c r="H166" s="154"/>
      <c r="I166" s="146"/>
      <c r="J166" s="146"/>
      <c r="K166" s="159"/>
      <c r="L166" s="159"/>
      <c r="M166" s="161" t="str">
        <f t="shared" si="4"/>
        <v/>
      </c>
      <c r="N166" s="163" t="str">
        <f t="shared" si="5"/>
        <v/>
      </c>
      <c r="O166" s="143"/>
      <c r="P166" s="146"/>
      <c r="Q166" s="146"/>
    </row>
    <row r="167" spans="1:17" x14ac:dyDescent="0.3">
      <c r="A167" s="143"/>
      <c r="B167" s="146"/>
      <c r="C167" s="146"/>
      <c r="D167" s="146"/>
      <c r="E167" s="146"/>
      <c r="F167" s="151"/>
      <c r="G167" s="146"/>
      <c r="H167" s="154"/>
      <c r="I167" s="146"/>
      <c r="J167" s="146"/>
      <c r="K167" s="159"/>
      <c r="L167" s="159"/>
      <c r="M167" s="161" t="str">
        <f t="shared" si="4"/>
        <v/>
      </c>
      <c r="N167" s="163" t="str">
        <f t="shared" si="5"/>
        <v/>
      </c>
      <c r="O167" s="143"/>
      <c r="P167" s="146"/>
      <c r="Q167" s="146"/>
    </row>
    <row r="168" spans="1:17" x14ac:dyDescent="0.3">
      <c r="A168" s="143"/>
      <c r="B168" s="146"/>
      <c r="C168" s="146"/>
      <c r="D168" s="146"/>
      <c r="E168" s="146"/>
      <c r="F168" s="151"/>
      <c r="G168" s="146"/>
      <c r="H168" s="154"/>
      <c r="I168" s="146"/>
      <c r="J168" s="146"/>
      <c r="K168" s="159"/>
      <c r="L168" s="159"/>
      <c r="M168" s="161" t="str">
        <f t="shared" si="4"/>
        <v/>
      </c>
      <c r="N168" s="163" t="str">
        <f t="shared" si="5"/>
        <v/>
      </c>
      <c r="O168" s="143"/>
      <c r="P168" s="146"/>
      <c r="Q168" s="146"/>
    </row>
    <row r="169" spans="1:17" x14ac:dyDescent="0.3">
      <c r="A169" s="143"/>
      <c r="B169" s="146"/>
      <c r="C169" s="146"/>
      <c r="D169" s="146"/>
      <c r="E169" s="146"/>
      <c r="F169" s="151"/>
      <c r="G169" s="146"/>
      <c r="H169" s="154"/>
      <c r="I169" s="146"/>
      <c r="J169" s="146"/>
      <c r="K169" s="159"/>
      <c r="L169" s="159"/>
      <c r="M169" s="161" t="str">
        <f t="shared" si="4"/>
        <v/>
      </c>
      <c r="N169" s="163" t="str">
        <f t="shared" si="5"/>
        <v/>
      </c>
      <c r="O169" s="143"/>
      <c r="P169" s="146"/>
      <c r="Q169" s="146"/>
    </row>
    <row r="170" spans="1:17" x14ac:dyDescent="0.3">
      <c r="A170" s="143"/>
      <c r="B170" s="146"/>
      <c r="C170" s="146"/>
      <c r="D170" s="146"/>
      <c r="E170" s="146"/>
      <c r="F170" s="151"/>
      <c r="G170" s="146"/>
      <c r="H170" s="154"/>
      <c r="I170" s="146"/>
      <c r="J170" s="146"/>
      <c r="K170" s="159"/>
      <c r="L170" s="159"/>
      <c r="M170" s="161" t="str">
        <f t="shared" si="4"/>
        <v/>
      </c>
      <c r="N170" s="163" t="str">
        <f t="shared" si="5"/>
        <v/>
      </c>
      <c r="O170" s="143"/>
      <c r="P170" s="146"/>
      <c r="Q170" s="146"/>
    </row>
    <row r="171" spans="1:17" x14ac:dyDescent="0.3">
      <c r="A171" s="143"/>
      <c r="B171" s="146"/>
      <c r="C171" s="146"/>
      <c r="D171" s="146"/>
      <c r="E171" s="146"/>
      <c r="F171" s="151"/>
      <c r="G171" s="146"/>
      <c r="H171" s="154"/>
      <c r="I171" s="146"/>
      <c r="J171" s="146"/>
      <c r="K171" s="159"/>
      <c r="L171" s="159"/>
      <c r="M171" s="161" t="str">
        <f t="shared" si="4"/>
        <v/>
      </c>
      <c r="N171" s="163" t="str">
        <f t="shared" si="5"/>
        <v/>
      </c>
      <c r="O171" s="143"/>
      <c r="P171" s="146"/>
      <c r="Q171" s="146"/>
    </row>
    <row r="172" spans="1:17" x14ac:dyDescent="0.3">
      <c r="A172" s="143"/>
      <c r="B172" s="146"/>
      <c r="C172" s="146"/>
      <c r="D172" s="146"/>
      <c r="E172" s="146"/>
      <c r="F172" s="151"/>
      <c r="G172" s="146"/>
      <c r="H172" s="154"/>
      <c r="I172" s="146"/>
      <c r="J172" s="146"/>
      <c r="K172" s="159"/>
      <c r="L172" s="159"/>
      <c r="M172" s="161" t="str">
        <f t="shared" si="4"/>
        <v/>
      </c>
      <c r="N172" s="163" t="str">
        <f t="shared" si="5"/>
        <v/>
      </c>
      <c r="O172" s="143"/>
      <c r="P172" s="146"/>
      <c r="Q172" s="146"/>
    </row>
    <row r="173" spans="1:17" x14ac:dyDescent="0.3">
      <c r="A173" s="143"/>
      <c r="B173" s="146"/>
      <c r="C173" s="146"/>
      <c r="D173" s="146"/>
      <c r="E173" s="146"/>
      <c r="F173" s="151"/>
      <c r="G173" s="146"/>
      <c r="H173" s="154"/>
      <c r="I173" s="146"/>
      <c r="J173" s="146"/>
      <c r="K173" s="159"/>
      <c r="L173" s="159"/>
      <c r="M173" s="161" t="str">
        <f t="shared" si="4"/>
        <v/>
      </c>
      <c r="N173" s="163" t="str">
        <f t="shared" si="5"/>
        <v/>
      </c>
      <c r="O173" s="143"/>
      <c r="P173" s="146"/>
      <c r="Q173" s="146"/>
    </row>
    <row r="174" spans="1:17" x14ac:dyDescent="0.3">
      <c r="A174" s="143"/>
      <c r="B174" s="146"/>
      <c r="C174" s="146"/>
      <c r="D174" s="146"/>
      <c r="E174" s="146"/>
      <c r="F174" s="151"/>
      <c r="G174" s="146"/>
      <c r="H174" s="154"/>
      <c r="I174" s="146"/>
      <c r="J174" s="146"/>
      <c r="K174" s="159"/>
      <c r="L174" s="159"/>
      <c r="M174" s="161" t="str">
        <f t="shared" si="4"/>
        <v/>
      </c>
      <c r="N174" s="163" t="str">
        <f t="shared" si="5"/>
        <v/>
      </c>
      <c r="O174" s="143"/>
      <c r="P174" s="146"/>
      <c r="Q174" s="146"/>
    </row>
    <row r="175" spans="1:17" x14ac:dyDescent="0.3">
      <c r="A175" s="143"/>
      <c r="B175" s="146"/>
      <c r="C175" s="146"/>
      <c r="D175" s="146"/>
      <c r="E175" s="146"/>
      <c r="F175" s="151"/>
      <c r="G175" s="146"/>
      <c r="H175" s="154"/>
      <c r="I175" s="146"/>
      <c r="J175" s="146"/>
      <c r="K175" s="159"/>
      <c r="L175" s="159"/>
      <c r="M175" s="161" t="str">
        <f t="shared" si="4"/>
        <v/>
      </c>
      <c r="N175" s="163" t="str">
        <f t="shared" si="5"/>
        <v/>
      </c>
      <c r="O175" s="143"/>
      <c r="P175" s="146"/>
      <c r="Q175" s="146"/>
    </row>
    <row r="176" spans="1:17" x14ac:dyDescent="0.3">
      <c r="A176" s="143"/>
      <c r="B176" s="146"/>
      <c r="C176" s="146"/>
      <c r="D176" s="146"/>
      <c r="E176" s="146"/>
      <c r="F176" s="151"/>
      <c r="G176" s="146"/>
      <c r="H176" s="154"/>
      <c r="I176" s="146"/>
      <c r="J176" s="146"/>
      <c r="K176" s="159"/>
      <c r="L176" s="159"/>
      <c r="M176" s="161" t="str">
        <f t="shared" si="4"/>
        <v/>
      </c>
      <c r="N176" s="163" t="str">
        <f t="shared" si="5"/>
        <v/>
      </c>
      <c r="O176" s="143"/>
      <c r="P176" s="146"/>
      <c r="Q176" s="146"/>
    </row>
    <row r="177" spans="1:17" x14ac:dyDescent="0.3">
      <c r="A177" s="143"/>
      <c r="B177" s="146"/>
      <c r="C177" s="146"/>
      <c r="D177" s="146"/>
      <c r="E177" s="146"/>
      <c r="F177" s="151"/>
      <c r="G177" s="146"/>
      <c r="H177" s="154"/>
      <c r="I177" s="146"/>
      <c r="J177" s="146"/>
      <c r="K177" s="159"/>
      <c r="L177" s="159"/>
      <c r="M177" s="161" t="str">
        <f t="shared" si="4"/>
        <v/>
      </c>
      <c r="N177" s="163" t="str">
        <f t="shared" si="5"/>
        <v/>
      </c>
      <c r="O177" s="143"/>
      <c r="P177" s="146"/>
      <c r="Q177" s="146"/>
    </row>
    <row r="178" spans="1:17" x14ac:dyDescent="0.3">
      <c r="A178" s="143"/>
      <c r="B178" s="146"/>
      <c r="C178" s="146"/>
      <c r="D178" s="146"/>
      <c r="E178" s="146"/>
      <c r="F178" s="151"/>
      <c r="G178" s="146"/>
      <c r="H178" s="154"/>
      <c r="I178" s="146"/>
      <c r="J178" s="146"/>
      <c r="K178" s="159"/>
      <c r="L178" s="159"/>
      <c r="M178" s="161" t="str">
        <f t="shared" si="4"/>
        <v/>
      </c>
      <c r="N178" s="163" t="str">
        <f t="shared" si="5"/>
        <v/>
      </c>
      <c r="O178" s="143"/>
      <c r="P178" s="146"/>
      <c r="Q178" s="146"/>
    </row>
    <row r="179" spans="1:17" x14ac:dyDescent="0.3">
      <c r="A179" s="143"/>
      <c r="B179" s="146"/>
      <c r="C179" s="146"/>
      <c r="D179" s="146"/>
      <c r="E179" s="146"/>
      <c r="F179" s="151"/>
      <c r="G179" s="146"/>
      <c r="H179" s="154"/>
      <c r="I179" s="146"/>
      <c r="J179" s="146"/>
      <c r="K179" s="159"/>
      <c r="L179" s="159"/>
      <c r="M179" s="161" t="str">
        <f t="shared" si="4"/>
        <v/>
      </c>
      <c r="N179" s="163" t="str">
        <f t="shared" si="5"/>
        <v/>
      </c>
      <c r="O179" s="143"/>
      <c r="P179" s="146"/>
      <c r="Q179" s="146"/>
    </row>
    <row r="180" spans="1:17" x14ac:dyDescent="0.3">
      <c r="A180" s="143"/>
      <c r="B180" s="146"/>
      <c r="C180" s="146"/>
      <c r="D180" s="146"/>
      <c r="E180" s="146"/>
      <c r="F180" s="151"/>
      <c r="G180" s="146"/>
      <c r="H180" s="154"/>
      <c r="I180" s="146"/>
      <c r="J180" s="146"/>
      <c r="K180" s="159"/>
      <c r="L180" s="159"/>
      <c r="M180" s="161" t="str">
        <f t="shared" si="4"/>
        <v/>
      </c>
      <c r="N180" s="163" t="str">
        <f t="shared" si="5"/>
        <v/>
      </c>
      <c r="O180" s="143"/>
      <c r="P180" s="146"/>
      <c r="Q180" s="146"/>
    </row>
    <row r="181" spans="1:17" x14ac:dyDescent="0.3">
      <c r="A181" s="143"/>
      <c r="B181" s="146"/>
      <c r="C181" s="146"/>
      <c r="D181" s="146"/>
      <c r="E181" s="146"/>
      <c r="F181" s="151"/>
      <c r="G181" s="146"/>
      <c r="H181" s="154"/>
      <c r="I181" s="146"/>
      <c r="J181" s="146"/>
      <c r="K181" s="159"/>
      <c r="L181" s="159"/>
      <c r="M181" s="161" t="str">
        <f t="shared" si="4"/>
        <v/>
      </c>
      <c r="N181" s="163" t="str">
        <f t="shared" si="5"/>
        <v/>
      </c>
      <c r="O181" s="143"/>
      <c r="P181" s="146"/>
      <c r="Q181" s="146"/>
    </row>
    <row r="182" spans="1:17" x14ac:dyDescent="0.3">
      <c r="A182" s="143"/>
      <c r="B182" s="146"/>
      <c r="C182" s="146"/>
      <c r="D182" s="146"/>
      <c r="E182" s="146"/>
      <c r="F182" s="151"/>
      <c r="G182" s="146"/>
      <c r="H182" s="154"/>
      <c r="I182" s="146"/>
      <c r="J182" s="146"/>
      <c r="K182" s="159"/>
      <c r="L182" s="159"/>
      <c r="M182" s="161" t="str">
        <f t="shared" si="4"/>
        <v/>
      </c>
      <c r="N182" s="163" t="str">
        <f t="shared" si="5"/>
        <v/>
      </c>
      <c r="O182" s="143"/>
      <c r="P182" s="146"/>
      <c r="Q182" s="146"/>
    </row>
    <row r="183" spans="1:17" x14ac:dyDescent="0.3">
      <c r="A183" s="143"/>
      <c r="B183" s="146"/>
      <c r="C183" s="146"/>
      <c r="D183" s="146"/>
      <c r="E183" s="146"/>
      <c r="F183" s="151"/>
      <c r="G183" s="146"/>
      <c r="H183" s="154"/>
      <c r="I183" s="146"/>
      <c r="J183" s="146"/>
      <c r="K183" s="159"/>
      <c r="L183" s="159"/>
      <c r="M183" s="161" t="str">
        <f t="shared" si="4"/>
        <v/>
      </c>
      <c r="N183" s="163" t="str">
        <f t="shared" si="5"/>
        <v/>
      </c>
      <c r="O183" s="143"/>
      <c r="P183" s="146"/>
      <c r="Q183" s="146"/>
    </row>
    <row r="184" spans="1:17" x14ac:dyDescent="0.3">
      <c r="A184" s="143"/>
      <c r="B184" s="146"/>
      <c r="C184" s="146"/>
      <c r="D184" s="146"/>
      <c r="E184" s="146"/>
      <c r="F184" s="151"/>
      <c r="G184" s="146"/>
      <c r="H184" s="154"/>
      <c r="I184" s="146"/>
      <c r="J184" s="146"/>
      <c r="K184" s="159"/>
      <c r="L184" s="159"/>
      <c r="M184" s="161" t="str">
        <f t="shared" si="4"/>
        <v/>
      </c>
      <c r="N184" s="163" t="str">
        <f t="shared" si="5"/>
        <v/>
      </c>
      <c r="O184" s="143"/>
      <c r="P184" s="146"/>
      <c r="Q184" s="146"/>
    </row>
    <row r="185" spans="1:17" x14ac:dyDescent="0.3">
      <c r="A185" s="143"/>
      <c r="B185" s="146"/>
      <c r="C185" s="146"/>
      <c r="D185" s="146"/>
      <c r="E185" s="146"/>
      <c r="F185" s="151"/>
      <c r="G185" s="146"/>
      <c r="H185" s="154"/>
      <c r="I185" s="146"/>
      <c r="J185" s="146"/>
      <c r="K185" s="159"/>
      <c r="L185" s="159"/>
      <c r="M185" s="161" t="str">
        <f t="shared" si="4"/>
        <v/>
      </c>
      <c r="N185" s="163" t="str">
        <f t="shared" si="5"/>
        <v/>
      </c>
      <c r="O185" s="143"/>
      <c r="P185" s="146"/>
      <c r="Q185" s="146"/>
    </row>
    <row r="186" spans="1:17" x14ac:dyDescent="0.3">
      <c r="A186" s="143"/>
      <c r="B186" s="146"/>
      <c r="C186" s="146"/>
      <c r="D186" s="146"/>
      <c r="E186" s="146"/>
      <c r="F186" s="151"/>
      <c r="G186" s="146"/>
      <c r="H186" s="154"/>
      <c r="I186" s="146"/>
      <c r="J186" s="146"/>
      <c r="K186" s="159"/>
      <c r="L186" s="159"/>
      <c r="M186" s="161" t="str">
        <f t="shared" si="4"/>
        <v/>
      </c>
      <c r="N186" s="163" t="str">
        <f t="shared" si="5"/>
        <v/>
      </c>
      <c r="O186" s="143"/>
      <c r="P186" s="146"/>
      <c r="Q186" s="146"/>
    </row>
    <row r="187" spans="1:17" x14ac:dyDescent="0.3">
      <c r="A187" s="143"/>
      <c r="B187" s="146"/>
      <c r="C187" s="146"/>
      <c r="D187" s="146"/>
      <c r="E187" s="146"/>
      <c r="F187" s="151"/>
      <c r="G187" s="146"/>
      <c r="H187" s="154"/>
      <c r="I187" s="146"/>
      <c r="J187" s="146"/>
      <c r="K187" s="159"/>
      <c r="L187" s="159"/>
      <c r="M187" s="161" t="str">
        <f t="shared" si="4"/>
        <v/>
      </c>
      <c r="N187" s="163" t="str">
        <f t="shared" si="5"/>
        <v/>
      </c>
      <c r="O187" s="143"/>
      <c r="P187" s="146"/>
      <c r="Q187" s="146"/>
    </row>
    <row r="188" spans="1:17" x14ac:dyDescent="0.3">
      <c r="A188" s="143"/>
      <c r="B188" s="146"/>
      <c r="C188" s="146"/>
      <c r="D188" s="146"/>
      <c r="E188" s="146"/>
      <c r="F188" s="151"/>
      <c r="G188" s="146"/>
      <c r="H188" s="154"/>
      <c r="I188" s="146"/>
      <c r="J188" s="146"/>
      <c r="K188" s="159"/>
      <c r="L188" s="159"/>
      <c r="M188" s="161" t="str">
        <f t="shared" si="4"/>
        <v/>
      </c>
      <c r="N188" s="163" t="str">
        <f t="shared" si="5"/>
        <v/>
      </c>
      <c r="O188" s="143"/>
      <c r="P188" s="146"/>
      <c r="Q188" s="146"/>
    </row>
    <row r="189" spans="1:17" x14ac:dyDescent="0.3">
      <c r="A189" s="143"/>
      <c r="B189" s="146"/>
      <c r="C189" s="146"/>
      <c r="D189" s="146"/>
      <c r="E189" s="146"/>
      <c r="F189" s="151"/>
      <c r="G189" s="146"/>
      <c r="H189" s="154"/>
      <c r="I189" s="146"/>
      <c r="J189" s="146"/>
      <c r="K189" s="159"/>
      <c r="L189" s="159"/>
      <c r="M189" s="161" t="str">
        <f t="shared" si="4"/>
        <v/>
      </c>
      <c r="N189" s="163" t="str">
        <f t="shared" si="5"/>
        <v/>
      </c>
      <c r="O189" s="143"/>
      <c r="P189" s="146"/>
      <c r="Q189" s="146"/>
    </row>
    <row r="190" spans="1:17" x14ac:dyDescent="0.3">
      <c r="A190" s="143"/>
      <c r="B190" s="146"/>
      <c r="C190" s="146"/>
      <c r="D190" s="146"/>
      <c r="E190" s="146"/>
      <c r="F190" s="151"/>
      <c r="G190" s="146"/>
      <c r="H190" s="154"/>
      <c r="I190" s="146"/>
      <c r="J190" s="146"/>
      <c r="K190" s="159"/>
      <c r="L190" s="159"/>
      <c r="M190" s="161" t="str">
        <f t="shared" si="4"/>
        <v/>
      </c>
      <c r="N190" s="163" t="str">
        <f t="shared" si="5"/>
        <v/>
      </c>
      <c r="O190" s="143"/>
      <c r="P190" s="146"/>
      <c r="Q190" s="146"/>
    </row>
    <row r="191" spans="1:17" x14ac:dyDescent="0.3">
      <c r="A191" s="143"/>
      <c r="B191" s="146"/>
      <c r="C191" s="146"/>
      <c r="D191" s="146"/>
      <c r="E191" s="146"/>
      <c r="F191" s="151"/>
      <c r="G191" s="146"/>
      <c r="H191" s="154"/>
      <c r="I191" s="146"/>
      <c r="J191" s="146"/>
      <c r="K191" s="159"/>
      <c r="L191" s="159"/>
      <c r="M191" s="161" t="str">
        <f t="shared" si="4"/>
        <v/>
      </c>
      <c r="N191" s="163" t="str">
        <f t="shared" si="5"/>
        <v/>
      </c>
      <c r="O191" s="143"/>
      <c r="P191" s="146"/>
      <c r="Q191" s="146"/>
    </row>
    <row r="192" spans="1:17" x14ac:dyDescent="0.3">
      <c r="A192" s="143"/>
      <c r="B192" s="146"/>
      <c r="C192" s="146"/>
      <c r="D192" s="146"/>
      <c r="E192" s="146"/>
      <c r="F192" s="151"/>
      <c r="G192" s="146"/>
      <c r="H192" s="154"/>
      <c r="I192" s="146"/>
      <c r="J192" s="146"/>
      <c r="K192" s="159"/>
      <c r="L192" s="159"/>
      <c r="M192" s="161" t="str">
        <f t="shared" si="4"/>
        <v/>
      </c>
      <c r="N192" s="163" t="str">
        <f t="shared" si="5"/>
        <v/>
      </c>
      <c r="O192" s="143"/>
      <c r="P192" s="146"/>
      <c r="Q192" s="146"/>
    </row>
    <row r="193" spans="1:17" x14ac:dyDescent="0.3">
      <c r="A193" s="143"/>
      <c r="B193" s="146"/>
      <c r="C193" s="146"/>
      <c r="D193" s="146"/>
      <c r="E193" s="146"/>
      <c r="F193" s="151"/>
      <c r="G193" s="146"/>
      <c r="H193" s="154"/>
      <c r="I193" s="146"/>
      <c r="J193" s="146"/>
      <c r="K193" s="159"/>
      <c r="L193" s="159"/>
      <c r="M193" s="161" t="str">
        <f t="shared" si="4"/>
        <v/>
      </c>
      <c r="N193" s="163" t="str">
        <f t="shared" si="5"/>
        <v/>
      </c>
      <c r="O193" s="143"/>
      <c r="P193" s="146"/>
      <c r="Q193" s="146"/>
    </row>
    <row r="194" spans="1:17" x14ac:dyDescent="0.3">
      <c r="A194" s="143"/>
      <c r="B194" s="146"/>
      <c r="C194" s="146"/>
      <c r="D194" s="146"/>
      <c r="E194" s="146"/>
      <c r="F194" s="151"/>
      <c r="G194" s="146"/>
      <c r="H194" s="154"/>
      <c r="I194" s="146"/>
      <c r="J194" s="146"/>
      <c r="K194" s="159"/>
      <c r="L194" s="159"/>
      <c r="M194" s="161" t="str">
        <f t="shared" si="4"/>
        <v/>
      </c>
      <c r="N194" s="163" t="str">
        <f t="shared" si="5"/>
        <v/>
      </c>
      <c r="O194" s="143"/>
      <c r="P194" s="146"/>
      <c r="Q194" s="146"/>
    </row>
    <row r="195" spans="1:17" x14ac:dyDescent="0.3">
      <c r="A195" s="143"/>
      <c r="B195" s="146"/>
      <c r="C195" s="146"/>
      <c r="D195" s="146"/>
      <c r="E195" s="146"/>
      <c r="F195" s="151"/>
      <c r="G195" s="146"/>
      <c r="H195" s="154"/>
      <c r="I195" s="146"/>
      <c r="J195" s="146"/>
      <c r="K195" s="159"/>
      <c r="L195" s="159"/>
      <c r="M195" s="161" t="str">
        <f t="shared" ref="M195:M258" si="6">IF(OR(K195="",L195=""),"",L195-K195)</f>
        <v/>
      </c>
      <c r="N195" s="163" t="str">
        <f t="shared" ref="N195:N258" si="7">IF(OR(K195="",L195=""),"",IF(AND(H195="STANDARD",I195="NO",M195&lt;31),"YES",IF(AND(H195="STANDARD",I195="YES",M195&lt;45),"YES",IF(AND(H195="EXPEDITED",I195="NO",M195&lt;=3),"YES",IF(AND(H195="EXPEDITED",I195="YES",M195&lt;18),"YES","NO")))))</f>
        <v/>
      </c>
      <c r="O195" s="143"/>
      <c r="P195" s="146"/>
      <c r="Q195" s="146"/>
    </row>
    <row r="196" spans="1:17" x14ac:dyDescent="0.3">
      <c r="A196" s="143"/>
      <c r="B196" s="146"/>
      <c r="C196" s="146"/>
      <c r="D196" s="146"/>
      <c r="E196" s="146"/>
      <c r="F196" s="151"/>
      <c r="G196" s="146"/>
      <c r="H196" s="154"/>
      <c r="I196" s="146"/>
      <c r="J196" s="146"/>
      <c r="K196" s="159"/>
      <c r="L196" s="159"/>
      <c r="M196" s="161" t="str">
        <f t="shared" si="6"/>
        <v/>
      </c>
      <c r="N196" s="163" t="str">
        <f t="shared" si="7"/>
        <v/>
      </c>
      <c r="O196" s="143"/>
      <c r="P196" s="146"/>
      <c r="Q196" s="146"/>
    </row>
    <row r="197" spans="1:17" x14ac:dyDescent="0.3">
      <c r="A197" s="143"/>
      <c r="B197" s="146"/>
      <c r="C197" s="146"/>
      <c r="D197" s="146"/>
      <c r="E197" s="146"/>
      <c r="F197" s="151"/>
      <c r="G197" s="146"/>
      <c r="H197" s="154"/>
      <c r="I197" s="146"/>
      <c r="J197" s="146"/>
      <c r="K197" s="159"/>
      <c r="L197" s="159"/>
      <c r="M197" s="161" t="str">
        <f t="shared" si="6"/>
        <v/>
      </c>
      <c r="N197" s="163" t="str">
        <f t="shared" si="7"/>
        <v/>
      </c>
      <c r="O197" s="143"/>
      <c r="P197" s="146"/>
      <c r="Q197" s="146"/>
    </row>
    <row r="198" spans="1:17" x14ac:dyDescent="0.3">
      <c r="A198" s="143"/>
      <c r="B198" s="146"/>
      <c r="C198" s="146"/>
      <c r="D198" s="146"/>
      <c r="E198" s="146"/>
      <c r="F198" s="151"/>
      <c r="G198" s="146"/>
      <c r="H198" s="154"/>
      <c r="I198" s="146"/>
      <c r="J198" s="146"/>
      <c r="K198" s="159"/>
      <c r="L198" s="159"/>
      <c r="M198" s="161" t="str">
        <f t="shared" si="6"/>
        <v/>
      </c>
      <c r="N198" s="163" t="str">
        <f t="shared" si="7"/>
        <v/>
      </c>
      <c r="O198" s="143"/>
      <c r="P198" s="146"/>
      <c r="Q198" s="146"/>
    </row>
    <row r="199" spans="1:17" x14ac:dyDescent="0.3">
      <c r="A199" s="143"/>
      <c r="B199" s="146"/>
      <c r="C199" s="146"/>
      <c r="D199" s="146"/>
      <c r="E199" s="146"/>
      <c r="F199" s="151"/>
      <c r="G199" s="146"/>
      <c r="H199" s="154"/>
      <c r="I199" s="146"/>
      <c r="J199" s="146"/>
      <c r="K199" s="159"/>
      <c r="L199" s="159"/>
      <c r="M199" s="161" t="str">
        <f t="shared" si="6"/>
        <v/>
      </c>
      <c r="N199" s="163" t="str">
        <f t="shared" si="7"/>
        <v/>
      </c>
      <c r="O199" s="143"/>
      <c r="P199" s="146"/>
      <c r="Q199" s="146"/>
    </row>
    <row r="200" spans="1:17" x14ac:dyDescent="0.3">
      <c r="A200" s="143"/>
      <c r="B200" s="146"/>
      <c r="C200" s="146"/>
      <c r="D200" s="146"/>
      <c r="E200" s="146"/>
      <c r="F200" s="151"/>
      <c r="G200" s="146"/>
      <c r="H200" s="154"/>
      <c r="I200" s="146"/>
      <c r="J200" s="146"/>
      <c r="K200" s="159"/>
      <c r="L200" s="159"/>
      <c r="M200" s="161" t="str">
        <f t="shared" si="6"/>
        <v/>
      </c>
      <c r="N200" s="163" t="str">
        <f t="shared" si="7"/>
        <v/>
      </c>
      <c r="O200" s="143"/>
      <c r="P200" s="146"/>
      <c r="Q200" s="146"/>
    </row>
    <row r="201" spans="1:17" x14ac:dyDescent="0.3">
      <c r="A201" s="143"/>
      <c r="B201" s="146"/>
      <c r="C201" s="146"/>
      <c r="D201" s="146"/>
      <c r="E201" s="146"/>
      <c r="F201" s="151"/>
      <c r="G201" s="146"/>
      <c r="H201" s="154"/>
      <c r="I201" s="146"/>
      <c r="J201" s="146"/>
      <c r="K201" s="159"/>
      <c r="L201" s="159"/>
      <c r="M201" s="161" t="str">
        <f t="shared" si="6"/>
        <v/>
      </c>
      <c r="N201" s="163" t="str">
        <f t="shared" si="7"/>
        <v/>
      </c>
      <c r="O201" s="143"/>
      <c r="P201" s="146"/>
      <c r="Q201" s="146"/>
    </row>
    <row r="202" spans="1:17" x14ac:dyDescent="0.3">
      <c r="A202" s="143"/>
      <c r="B202" s="146"/>
      <c r="C202" s="146"/>
      <c r="D202" s="146"/>
      <c r="E202" s="146"/>
      <c r="F202" s="151"/>
      <c r="G202" s="146"/>
      <c r="H202" s="154"/>
      <c r="I202" s="146"/>
      <c r="J202" s="146"/>
      <c r="K202" s="159"/>
      <c r="L202" s="159"/>
      <c r="M202" s="161" t="str">
        <f t="shared" si="6"/>
        <v/>
      </c>
      <c r="N202" s="163" t="str">
        <f t="shared" si="7"/>
        <v/>
      </c>
      <c r="O202" s="143"/>
      <c r="P202" s="146"/>
      <c r="Q202" s="146"/>
    </row>
    <row r="203" spans="1:17" x14ac:dyDescent="0.3">
      <c r="A203" s="143"/>
      <c r="B203" s="146"/>
      <c r="C203" s="146"/>
      <c r="D203" s="146"/>
      <c r="E203" s="146"/>
      <c r="F203" s="151"/>
      <c r="G203" s="146"/>
      <c r="H203" s="154"/>
      <c r="I203" s="146"/>
      <c r="J203" s="146"/>
      <c r="K203" s="159"/>
      <c r="L203" s="159"/>
      <c r="M203" s="161" t="str">
        <f t="shared" si="6"/>
        <v/>
      </c>
      <c r="N203" s="163" t="str">
        <f t="shared" si="7"/>
        <v/>
      </c>
      <c r="O203" s="143"/>
      <c r="P203" s="146"/>
      <c r="Q203" s="146"/>
    </row>
    <row r="204" spans="1:17" x14ac:dyDescent="0.3">
      <c r="A204" s="143"/>
      <c r="B204" s="146"/>
      <c r="C204" s="146"/>
      <c r="D204" s="146"/>
      <c r="E204" s="146"/>
      <c r="F204" s="151"/>
      <c r="G204" s="146"/>
      <c r="H204" s="154"/>
      <c r="I204" s="146"/>
      <c r="J204" s="146"/>
      <c r="K204" s="159"/>
      <c r="L204" s="159"/>
      <c r="M204" s="161" t="str">
        <f t="shared" si="6"/>
        <v/>
      </c>
      <c r="N204" s="163" t="str">
        <f t="shared" si="7"/>
        <v/>
      </c>
      <c r="O204" s="143"/>
      <c r="P204" s="146"/>
      <c r="Q204" s="146"/>
    </row>
    <row r="205" spans="1:17" x14ac:dyDescent="0.3">
      <c r="A205" s="143"/>
      <c r="B205" s="146"/>
      <c r="C205" s="146"/>
      <c r="D205" s="146"/>
      <c r="E205" s="146"/>
      <c r="F205" s="151"/>
      <c r="G205" s="146"/>
      <c r="H205" s="154"/>
      <c r="I205" s="146"/>
      <c r="J205" s="146"/>
      <c r="K205" s="159"/>
      <c r="L205" s="159"/>
      <c r="M205" s="161" t="str">
        <f t="shared" si="6"/>
        <v/>
      </c>
      <c r="N205" s="163" t="str">
        <f t="shared" si="7"/>
        <v/>
      </c>
      <c r="O205" s="143"/>
      <c r="P205" s="146"/>
      <c r="Q205" s="146"/>
    </row>
    <row r="206" spans="1:17" x14ac:dyDescent="0.3">
      <c r="A206" s="143"/>
      <c r="B206" s="146"/>
      <c r="C206" s="146"/>
      <c r="D206" s="146"/>
      <c r="E206" s="146"/>
      <c r="F206" s="151"/>
      <c r="G206" s="146"/>
      <c r="H206" s="154"/>
      <c r="I206" s="146"/>
      <c r="J206" s="146"/>
      <c r="K206" s="159"/>
      <c r="L206" s="159"/>
      <c r="M206" s="161" t="str">
        <f t="shared" si="6"/>
        <v/>
      </c>
      <c r="N206" s="163" t="str">
        <f t="shared" si="7"/>
        <v/>
      </c>
      <c r="O206" s="143"/>
      <c r="P206" s="146"/>
      <c r="Q206" s="146"/>
    </row>
    <row r="207" spans="1:17" x14ac:dyDescent="0.3">
      <c r="A207" s="143"/>
      <c r="B207" s="146"/>
      <c r="C207" s="146"/>
      <c r="D207" s="146"/>
      <c r="E207" s="146"/>
      <c r="F207" s="151"/>
      <c r="G207" s="146"/>
      <c r="H207" s="154"/>
      <c r="I207" s="146"/>
      <c r="J207" s="146"/>
      <c r="K207" s="159"/>
      <c r="L207" s="159"/>
      <c r="M207" s="161" t="str">
        <f t="shared" si="6"/>
        <v/>
      </c>
      <c r="N207" s="163" t="str">
        <f t="shared" si="7"/>
        <v/>
      </c>
      <c r="O207" s="143"/>
      <c r="P207" s="146"/>
      <c r="Q207" s="146"/>
    </row>
    <row r="208" spans="1:17" x14ac:dyDescent="0.3">
      <c r="A208" s="143"/>
      <c r="B208" s="146"/>
      <c r="C208" s="146"/>
      <c r="D208" s="146"/>
      <c r="E208" s="146"/>
      <c r="F208" s="151"/>
      <c r="G208" s="146"/>
      <c r="H208" s="154"/>
      <c r="I208" s="146"/>
      <c r="J208" s="146"/>
      <c r="K208" s="159"/>
      <c r="L208" s="159"/>
      <c r="M208" s="161" t="str">
        <f t="shared" si="6"/>
        <v/>
      </c>
      <c r="N208" s="163" t="str">
        <f t="shared" si="7"/>
        <v/>
      </c>
      <c r="O208" s="143"/>
      <c r="P208" s="146"/>
      <c r="Q208" s="146"/>
    </row>
    <row r="209" spans="1:17" x14ac:dyDescent="0.3">
      <c r="A209" s="143"/>
      <c r="B209" s="146"/>
      <c r="C209" s="146"/>
      <c r="D209" s="146"/>
      <c r="E209" s="146"/>
      <c r="F209" s="151"/>
      <c r="G209" s="146"/>
      <c r="H209" s="154"/>
      <c r="I209" s="146"/>
      <c r="J209" s="146"/>
      <c r="K209" s="159"/>
      <c r="L209" s="159"/>
      <c r="M209" s="161" t="str">
        <f t="shared" si="6"/>
        <v/>
      </c>
      <c r="N209" s="163" t="str">
        <f t="shared" si="7"/>
        <v/>
      </c>
      <c r="O209" s="143"/>
      <c r="P209" s="146"/>
      <c r="Q209" s="146"/>
    </row>
    <row r="210" spans="1:17" x14ac:dyDescent="0.3">
      <c r="A210" s="143"/>
      <c r="B210" s="146"/>
      <c r="C210" s="146"/>
      <c r="D210" s="146"/>
      <c r="E210" s="146"/>
      <c r="F210" s="151"/>
      <c r="G210" s="146"/>
      <c r="H210" s="154"/>
      <c r="I210" s="146"/>
      <c r="J210" s="146"/>
      <c r="K210" s="159"/>
      <c r="L210" s="159"/>
      <c r="M210" s="161" t="str">
        <f t="shared" si="6"/>
        <v/>
      </c>
      <c r="N210" s="163" t="str">
        <f t="shared" si="7"/>
        <v/>
      </c>
      <c r="O210" s="143"/>
      <c r="P210" s="146"/>
      <c r="Q210" s="146"/>
    </row>
    <row r="211" spans="1:17" x14ac:dyDescent="0.3">
      <c r="A211" s="143"/>
      <c r="B211" s="146"/>
      <c r="C211" s="146"/>
      <c r="D211" s="146"/>
      <c r="E211" s="146"/>
      <c r="F211" s="151"/>
      <c r="G211" s="146"/>
      <c r="H211" s="154"/>
      <c r="I211" s="146"/>
      <c r="J211" s="146"/>
      <c r="K211" s="159"/>
      <c r="L211" s="159"/>
      <c r="M211" s="161" t="str">
        <f t="shared" si="6"/>
        <v/>
      </c>
      <c r="N211" s="163" t="str">
        <f t="shared" si="7"/>
        <v/>
      </c>
      <c r="O211" s="143"/>
      <c r="P211" s="146"/>
      <c r="Q211" s="146"/>
    </row>
    <row r="212" spans="1:17" x14ac:dyDescent="0.3">
      <c r="A212" s="143"/>
      <c r="B212" s="146"/>
      <c r="C212" s="146"/>
      <c r="D212" s="146"/>
      <c r="E212" s="146"/>
      <c r="F212" s="151"/>
      <c r="G212" s="146"/>
      <c r="H212" s="154"/>
      <c r="I212" s="146"/>
      <c r="J212" s="146"/>
      <c r="K212" s="159"/>
      <c r="L212" s="159"/>
      <c r="M212" s="161" t="str">
        <f t="shared" si="6"/>
        <v/>
      </c>
      <c r="N212" s="163" t="str">
        <f t="shared" si="7"/>
        <v/>
      </c>
      <c r="O212" s="143"/>
      <c r="P212" s="146"/>
      <c r="Q212" s="146"/>
    </row>
    <row r="213" spans="1:17" x14ac:dyDescent="0.3">
      <c r="A213" s="143"/>
      <c r="B213" s="146"/>
      <c r="C213" s="146"/>
      <c r="D213" s="146"/>
      <c r="E213" s="146"/>
      <c r="F213" s="151"/>
      <c r="G213" s="146"/>
      <c r="H213" s="154"/>
      <c r="I213" s="146"/>
      <c r="J213" s="146"/>
      <c r="K213" s="159"/>
      <c r="L213" s="159"/>
      <c r="M213" s="161" t="str">
        <f t="shared" si="6"/>
        <v/>
      </c>
      <c r="N213" s="163" t="str">
        <f t="shared" si="7"/>
        <v/>
      </c>
      <c r="O213" s="143"/>
      <c r="P213" s="146"/>
      <c r="Q213" s="146"/>
    </row>
    <row r="214" spans="1:17" x14ac:dyDescent="0.3">
      <c r="A214" s="143"/>
      <c r="B214" s="146"/>
      <c r="C214" s="146"/>
      <c r="D214" s="146"/>
      <c r="E214" s="146"/>
      <c r="F214" s="151"/>
      <c r="G214" s="146"/>
      <c r="H214" s="154"/>
      <c r="I214" s="146"/>
      <c r="J214" s="146"/>
      <c r="K214" s="159"/>
      <c r="L214" s="159"/>
      <c r="M214" s="161" t="str">
        <f t="shared" si="6"/>
        <v/>
      </c>
      <c r="N214" s="163" t="str">
        <f t="shared" si="7"/>
        <v/>
      </c>
      <c r="O214" s="143"/>
      <c r="P214" s="146"/>
      <c r="Q214" s="146"/>
    </row>
    <row r="215" spans="1:17" x14ac:dyDescent="0.3">
      <c r="A215" s="143"/>
      <c r="B215" s="146"/>
      <c r="C215" s="146"/>
      <c r="D215" s="146"/>
      <c r="E215" s="146"/>
      <c r="F215" s="151"/>
      <c r="G215" s="146"/>
      <c r="H215" s="154"/>
      <c r="I215" s="146"/>
      <c r="J215" s="146"/>
      <c r="K215" s="159"/>
      <c r="L215" s="159"/>
      <c r="M215" s="161" t="str">
        <f t="shared" si="6"/>
        <v/>
      </c>
      <c r="N215" s="163" t="str">
        <f t="shared" si="7"/>
        <v/>
      </c>
      <c r="O215" s="143"/>
      <c r="P215" s="146"/>
      <c r="Q215" s="146"/>
    </row>
    <row r="216" spans="1:17" x14ac:dyDescent="0.3">
      <c r="A216" s="143"/>
      <c r="B216" s="146"/>
      <c r="C216" s="146"/>
      <c r="D216" s="146"/>
      <c r="E216" s="146"/>
      <c r="F216" s="151"/>
      <c r="G216" s="146"/>
      <c r="H216" s="154"/>
      <c r="I216" s="146"/>
      <c r="J216" s="146"/>
      <c r="K216" s="159"/>
      <c r="L216" s="159"/>
      <c r="M216" s="161" t="str">
        <f t="shared" si="6"/>
        <v/>
      </c>
      <c r="N216" s="163" t="str">
        <f t="shared" si="7"/>
        <v/>
      </c>
      <c r="O216" s="143"/>
      <c r="P216" s="146"/>
      <c r="Q216" s="146"/>
    </row>
    <row r="217" spans="1:17" x14ac:dyDescent="0.3">
      <c r="A217" s="143"/>
      <c r="B217" s="146"/>
      <c r="C217" s="146"/>
      <c r="D217" s="146"/>
      <c r="E217" s="146"/>
      <c r="F217" s="151"/>
      <c r="G217" s="146"/>
      <c r="H217" s="154"/>
      <c r="I217" s="146"/>
      <c r="J217" s="146"/>
      <c r="K217" s="159"/>
      <c r="L217" s="159"/>
      <c r="M217" s="161" t="str">
        <f t="shared" si="6"/>
        <v/>
      </c>
      <c r="N217" s="163" t="str">
        <f t="shared" si="7"/>
        <v/>
      </c>
      <c r="O217" s="143"/>
      <c r="P217" s="146"/>
      <c r="Q217" s="146"/>
    </row>
    <row r="218" spans="1:17" x14ac:dyDescent="0.3">
      <c r="A218" s="143"/>
      <c r="B218" s="146"/>
      <c r="C218" s="146"/>
      <c r="D218" s="146"/>
      <c r="E218" s="146"/>
      <c r="F218" s="151"/>
      <c r="G218" s="146"/>
      <c r="H218" s="154"/>
      <c r="I218" s="146"/>
      <c r="J218" s="146"/>
      <c r="K218" s="159"/>
      <c r="L218" s="159"/>
      <c r="M218" s="161" t="str">
        <f t="shared" si="6"/>
        <v/>
      </c>
      <c r="N218" s="163" t="str">
        <f t="shared" si="7"/>
        <v/>
      </c>
      <c r="O218" s="143"/>
      <c r="P218" s="146"/>
      <c r="Q218" s="146"/>
    </row>
    <row r="219" spans="1:17" x14ac:dyDescent="0.3">
      <c r="A219" s="143"/>
      <c r="B219" s="146"/>
      <c r="C219" s="146"/>
      <c r="D219" s="146"/>
      <c r="E219" s="146"/>
      <c r="F219" s="151"/>
      <c r="G219" s="146"/>
      <c r="H219" s="154"/>
      <c r="I219" s="146"/>
      <c r="J219" s="146"/>
      <c r="K219" s="159"/>
      <c r="L219" s="159"/>
      <c r="M219" s="161" t="str">
        <f t="shared" si="6"/>
        <v/>
      </c>
      <c r="N219" s="163" t="str">
        <f t="shared" si="7"/>
        <v/>
      </c>
      <c r="O219" s="143"/>
      <c r="P219" s="146"/>
      <c r="Q219" s="146"/>
    </row>
    <row r="220" spans="1:17" x14ac:dyDescent="0.3">
      <c r="A220" s="143"/>
      <c r="B220" s="146"/>
      <c r="C220" s="146"/>
      <c r="D220" s="146"/>
      <c r="E220" s="146"/>
      <c r="F220" s="151"/>
      <c r="G220" s="146"/>
      <c r="H220" s="154"/>
      <c r="I220" s="146"/>
      <c r="J220" s="146"/>
      <c r="K220" s="159"/>
      <c r="L220" s="159"/>
      <c r="M220" s="161" t="str">
        <f t="shared" si="6"/>
        <v/>
      </c>
      <c r="N220" s="163" t="str">
        <f t="shared" si="7"/>
        <v/>
      </c>
      <c r="O220" s="143"/>
      <c r="P220" s="146"/>
      <c r="Q220" s="146"/>
    </row>
    <row r="221" spans="1:17" x14ac:dyDescent="0.3">
      <c r="A221" s="143"/>
      <c r="B221" s="146"/>
      <c r="C221" s="146"/>
      <c r="D221" s="146"/>
      <c r="E221" s="146"/>
      <c r="F221" s="151"/>
      <c r="G221" s="146"/>
      <c r="H221" s="154"/>
      <c r="I221" s="146"/>
      <c r="J221" s="146"/>
      <c r="K221" s="159"/>
      <c r="L221" s="159"/>
      <c r="M221" s="161" t="str">
        <f t="shared" si="6"/>
        <v/>
      </c>
      <c r="N221" s="163" t="str">
        <f t="shared" si="7"/>
        <v/>
      </c>
      <c r="O221" s="143"/>
      <c r="P221" s="146"/>
      <c r="Q221" s="146"/>
    </row>
    <row r="222" spans="1:17" x14ac:dyDescent="0.3">
      <c r="A222" s="143"/>
      <c r="B222" s="146"/>
      <c r="C222" s="146"/>
      <c r="D222" s="146"/>
      <c r="E222" s="146"/>
      <c r="F222" s="151"/>
      <c r="G222" s="146"/>
      <c r="H222" s="154"/>
      <c r="I222" s="146"/>
      <c r="J222" s="146"/>
      <c r="K222" s="159"/>
      <c r="L222" s="159"/>
      <c r="M222" s="161" t="str">
        <f t="shared" si="6"/>
        <v/>
      </c>
      <c r="N222" s="163" t="str">
        <f t="shared" si="7"/>
        <v/>
      </c>
      <c r="O222" s="143"/>
      <c r="P222" s="146"/>
      <c r="Q222" s="146"/>
    </row>
    <row r="223" spans="1:17" x14ac:dyDescent="0.3">
      <c r="A223" s="143"/>
      <c r="B223" s="146"/>
      <c r="C223" s="146"/>
      <c r="D223" s="146"/>
      <c r="E223" s="146"/>
      <c r="F223" s="151"/>
      <c r="G223" s="146"/>
      <c r="H223" s="154"/>
      <c r="I223" s="146"/>
      <c r="J223" s="146"/>
      <c r="K223" s="159"/>
      <c r="L223" s="159"/>
      <c r="M223" s="161" t="str">
        <f t="shared" si="6"/>
        <v/>
      </c>
      <c r="N223" s="163" t="str">
        <f t="shared" si="7"/>
        <v/>
      </c>
      <c r="O223" s="143"/>
      <c r="P223" s="146"/>
      <c r="Q223" s="146"/>
    </row>
    <row r="224" spans="1:17" x14ac:dyDescent="0.3">
      <c r="A224" s="143"/>
      <c r="B224" s="146"/>
      <c r="C224" s="146"/>
      <c r="D224" s="146"/>
      <c r="E224" s="146"/>
      <c r="F224" s="151"/>
      <c r="G224" s="146"/>
      <c r="H224" s="154"/>
      <c r="I224" s="146"/>
      <c r="J224" s="146"/>
      <c r="K224" s="159"/>
      <c r="L224" s="159"/>
      <c r="M224" s="161" t="str">
        <f t="shared" si="6"/>
        <v/>
      </c>
      <c r="N224" s="163" t="str">
        <f t="shared" si="7"/>
        <v/>
      </c>
      <c r="O224" s="143"/>
      <c r="P224" s="146"/>
      <c r="Q224" s="146"/>
    </row>
    <row r="225" spans="1:17" x14ac:dyDescent="0.3">
      <c r="A225" s="143"/>
      <c r="B225" s="146"/>
      <c r="C225" s="146"/>
      <c r="D225" s="146"/>
      <c r="E225" s="146"/>
      <c r="F225" s="151"/>
      <c r="G225" s="146"/>
      <c r="H225" s="154"/>
      <c r="I225" s="146"/>
      <c r="J225" s="146"/>
      <c r="K225" s="159"/>
      <c r="L225" s="159"/>
      <c r="M225" s="161" t="str">
        <f t="shared" si="6"/>
        <v/>
      </c>
      <c r="N225" s="163" t="str">
        <f t="shared" si="7"/>
        <v/>
      </c>
      <c r="O225" s="143"/>
      <c r="P225" s="146"/>
      <c r="Q225" s="146"/>
    </row>
    <row r="226" spans="1:17" x14ac:dyDescent="0.3">
      <c r="A226" s="143"/>
      <c r="B226" s="146"/>
      <c r="C226" s="146"/>
      <c r="D226" s="146"/>
      <c r="E226" s="146"/>
      <c r="F226" s="151"/>
      <c r="G226" s="146"/>
      <c r="H226" s="154"/>
      <c r="I226" s="146"/>
      <c r="J226" s="146"/>
      <c r="K226" s="159"/>
      <c r="L226" s="159"/>
      <c r="M226" s="161" t="str">
        <f t="shared" si="6"/>
        <v/>
      </c>
      <c r="N226" s="163" t="str">
        <f t="shared" si="7"/>
        <v/>
      </c>
      <c r="O226" s="143"/>
      <c r="P226" s="146"/>
      <c r="Q226" s="146"/>
    </row>
    <row r="227" spans="1:17" x14ac:dyDescent="0.3">
      <c r="A227" s="143"/>
      <c r="B227" s="146"/>
      <c r="C227" s="146"/>
      <c r="D227" s="146"/>
      <c r="E227" s="146"/>
      <c r="F227" s="151"/>
      <c r="G227" s="146"/>
      <c r="H227" s="154"/>
      <c r="I227" s="146"/>
      <c r="J227" s="146"/>
      <c r="K227" s="159"/>
      <c r="L227" s="159"/>
      <c r="M227" s="161" t="str">
        <f t="shared" si="6"/>
        <v/>
      </c>
      <c r="N227" s="163" t="str">
        <f t="shared" si="7"/>
        <v/>
      </c>
      <c r="O227" s="143"/>
      <c r="P227" s="146"/>
      <c r="Q227" s="146"/>
    </row>
    <row r="228" spans="1:17" x14ac:dyDescent="0.3">
      <c r="A228" s="143"/>
      <c r="B228" s="146"/>
      <c r="C228" s="146"/>
      <c r="D228" s="146"/>
      <c r="E228" s="146"/>
      <c r="F228" s="151"/>
      <c r="G228" s="146"/>
      <c r="H228" s="154"/>
      <c r="I228" s="146"/>
      <c r="J228" s="146"/>
      <c r="K228" s="159"/>
      <c r="L228" s="159"/>
      <c r="M228" s="161" t="str">
        <f t="shared" si="6"/>
        <v/>
      </c>
      <c r="N228" s="163" t="str">
        <f t="shared" si="7"/>
        <v/>
      </c>
      <c r="O228" s="143"/>
      <c r="P228" s="146"/>
      <c r="Q228" s="146"/>
    </row>
    <row r="229" spans="1:17" x14ac:dyDescent="0.3">
      <c r="A229" s="143"/>
      <c r="B229" s="146"/>
      <c r="C229" s="146"/>
      <c r="D229" s="146"/>
      <c r="E229" s="146"/>
      <c r="F229" s="151"/>
      <c r="G229" s="146"/>
      <c r="H229" s="154"/>
      <c r="I229" s="146"/>
      <c r="J229" s="146"/>
      <c r="K229" s="159"/>
      <c r="L229" s="159"/>
      <c r="M229" s="161" t="str">
        <f t="shared" si="6"/>
        <v/>
      </c>
      <c r="N229" s="163" t="str">
        <f t="shared" si="7"/>
        <v/>
      </c>
      <c r="O229" s="143"/>
      <c r="P229" s="146"/>
      <c r="Q229" s="146"/>
    </row>
    <row r="230" spans="1:17" x14ac:dyDescent="0.3">
      <c r="A230" s="143"/>
      <c r="B230" s="146"/>
      <c r="C230" s="146"/>
      <c r="D230" s="146"/>
      <c r="E230" s="146"/>
      <c r="F230" s="151"/>
      <c r="G230" s="146"/>
      <c r="H230" s="154"/>
      <c r="I230" s="146"/>
      <c r="J230" s="146"/>
      <c r="K230" s="159"/>
      <c r="L230" s="159"/>
      <c r="M230" s="161" t="str">
        <f t="shared" si="6"/>
        <v/>
      </c>
      <c r="N230" s="163" t="str">
        <f t="shared" si="7"/>
        <v/>
      </c>
      <c r="O230" s="143"/>
      <c r="P230" s="146"/>
      <c r="Q230" s="146"/>
    </row>
    <row r="231" spans="1:17" x14ac:dyDescent="0.3">
      <c r="A231" s="143"/>
      <c r="B231" s="146"/>
      <c r="C231" s="146"/>
      <c r="D231" s="146"/>
      <c r="E231" s="146"/>
      <c r="F231" s="151"/>
      <c r="G231" s="146"/>
      <c r="H231" s="154"/>
      <c r="I231" s="146"/>
      <c r="J231" s="146"/>
      <c r="K231" s="159"/>
      <c r="L231" s="159"/>
      <c r="M231" s="161" t="str">
        <f t="shared" si="6"/>
        <v/>
      </c>
      <c r="N231" s="163" t="str">
        <f t="shared" si="7"/>
        <v/>
      </c>
      <c r="O231" s="143"/>
      <c r="P231" s="146"/>
      <c r="Q231" s="146"/>
    </row>
    <row r="232" spans="1:17" x14ac:dyDescent="0.3">
      <c r="A232" s="143"/>
      <c r="B232" s="146"/>
      <c r="C232" s="146"/>
      <c r="D232" s="146"/>
      <c r="E232" s="146"/>
      <c r="F232" s="151"/>
      <c r="G232" s="146"/>
      <c r="H232" s="154"/>
      <c r="I232" s="146"/>
      <c r="J232" s="146"/>
      <c r="K232" s="159"/>
      <c r="L232" s="159"/>
      <c r="M232" s="161" t="str">
        <f t="shared" si="6"/>
        <v/>
      </c>
      <c r="N232" s="163" t="str">
        <f t="shared" si="7"/>
        <v/>
      </c>
      <c r="O232" s="143"/>
      <c r="P232" s="146"/>
      <c r="Q232" s="146"/>
    </row>
    <row r="233" spans="1:17" x14ac:dyDescent="0.3">
      <c r="A233" s="143"/>
      <c r="B233" s="146"/>
      <c r="C233" s="146"/>
      <c r="D233" s="146"/>
      <c r="E233" s="146"/>
      <c r="F233" s="151"/>
      <c r="G233" s="146"/>
      <c r="H233" s="154"/>
      <c r="I233" s="146"/>
      <c r="J233" s="146"/>
      <c r="K233" s="159"/>
      <c r="L233" s="159"/>
      <c r="M233" s="161" t="str">
        <f t="shared" si="6"/>
        <v/>
      </c>
      <c r="N233" s="163" t="str">
        <f t="shared" si="7"/>
        <v/>
      </c>
      <c r="O233" s="143"/>
      <c r="P233" s="146"/>
      <c r="Q233" s="146"/>
    </row>
    <row r="234" spans="1:17" x14ac:dyDescent="0.3">
      <c r="A234" s="143"/>
      <c r="B234" s="146"/>
      <c r="C234" s="146"/>
      <c r="D234" s="146"/>
      <c r="E234" s="146"/>
      <c r="F234" s="151"/>
      <c r="G234" s="146"/>
      <c r="H234" s="154"/>
      <c r="I234" s="146"/>
      <c r="J234" s="146"/>
      <c r="K234" s="159"/>
      <c r="L234" s="159"/>
      <c r="M234" s="161" t="str">
        <f t="shared" si="6"/>
        <v/>
      </c>
      <c r="N234" s="163" t="str">
        <f t="shared" si="7"/>
        <v/>
      </c>
      <c r="O234" s="143"/>
      <c r="P234" s="146"/>
      <c r="Q234" s="146"/>
    </row>
    <row r="235" spans="1:17" x14ac:dyDescent="0.3">
      <c r="A235" s="143"/>
      <c r="B235" s="146"/>
      <c r="C235" s="146"/>
      <c r="D235" s="146"/>
      <c r="E235" s="146"/>
      <c r="F235" s="151"/>
      <c r="G235" s="146"/>
      <c r="H235" s="154"/>
      <c r="I235" s="146"/>
      <c r="J235" s="146"/>
      <c r="K235" s="159"/>
      <c r="L235" s="159"/>
      <c r="M235" s="161" t="str">
        <f t="shared" si="6"/>
        <v/>
      </c>
      <c r="N235" s="163" t="str">
        <f t="shared" si="7"/>
        <v/>
      </c>
      <c r="O235" s="143"/>
      <c r="P235" s="146"/>
      <c r="Q235" s="146"/>
    </row>
    <row r="236" spans="1:17" x14ac:dyDescent="0.3">
      <c r="A236" s="143"/>
      <c r="B236" s="146"/>
      <c r="C236" s="146"/>
      <c r="D236" s="146"/>
      <c r="E236" s="146"/>
      <c r="F236" s="151"/>
      <c r="G236" s="146"/>
      <c r="H236" s="154"/>
      <c r="I236" s="146"/>
      <c r="J236" s="146"/>
      <c r="K236" s="159"/>
      <c r="L236" s="159"/>
      <c r="M236" s="161" t="str">
        <f t="shared" si="6"/>
        <v/>
      </c>
      <c r="N236" s="163" t="str">
        <f t="shared" si="7"/>
        <v/>
      </c>
      <c r="O236" s="143"/>
      <c r="P236" s="146"/>
      <c r="Q236" s="146"/>
    </row>
    <row r="237" spans="1:17" x14ac:dyDescent="0.3">
      <c r="A237" s="143"/>
      <c r="B237" s="146"/>
      <c r="C237" s="146"/>
      <c r="D237" s="146"/>
      <c r="E237" s="146"/>
      <c r="F237" s="151"/>
      <c r="G237" s="146"/>
      <c r="H237" s="154"/>
      <c r="I237" s="146"/>
      <c r="J237" s="146"/>
      <c r="K237" s="159"/>
      <c r="L237" s="159"/>
      <c r="M237" s="161" t="str">
        <f t="shared" si="6"/>
        <v/>
      </c>
      <c r="N237" s="163" t="str">
        <f t="shared" si="7"/>
        <v/>
      </c>
      <c r="O237" s="143"/>
      <c r="P237" s="146"/>
      <c r="Q237" s="146"/>
    </row>
    <row r="238" spans="1:17" x14ac:dyDescent="0.3">
      <c r="A238" s="143"/>
      <c r="B238" s="146"/>
      <c r="C238" s="146"/>
      <c r="D238" s="146"/>
      <c r="E238" s="146"/>
      <c r="F238" s="151"/>
      <c r="G238" s="146"/>
      <c r="H238" s="154"/>
      <c r="I238" s="146"/>
      <c r="J238" s="146"/>
      <c r="K238" s="159"/>
      <c r="L238" s="159"/>
      <c r="M238" s="161" t="str">
        <f t="shared" si="6"/>
        <v/>
      </c>
      <c r="N238" s="163" t="str">
        <f t="shared" si="7"/>
        <v/>
      </c>
      <c r="O238" s="143"/>
      <c r="P238" s="146"/>
      <c r="Q238" s="146"/>
    </row>
    <row r="239" spans="1:17" x14ac:dyDescent="0.3">
      <c r="A239" s="143"/>
      <c r="B239" s="146"/>
      <c r="C239" s="146"/>
      <c r="D239" s="146"/>
      <c r="E239" s="146"/>
      <c r="F239" s="151"/>
      <c r="G239" s="146"/>
      <c r="H239" s="154"/>
      <c r="I239" s="146"/>
      <c r="J239" s="146"/>
      <c r="K239" s="159"/>
      <c r="L239" s="159"/>
      <c r="M239" s="161" t="str">
        <f t="shared" si="6"/>
        <v/>
      </c>
      <c r="N239" s="163" t="str">
        <f t="shared" si="7"/>
        <v/>
      </c>
      <c r="O239" s="143"/>
      <c r="P239" s="146"/>
      <c r="Q239" s="146"/>
    </row>
    <row r="240" spans="1:17" x14ac:dyDescent="0.3">
      <c r="A240" s="143"/>
      <c r="B240" s="146"/>
      <c r="C240" s="146"/>
      <c r="D240" s="146"/>
      <c r="E240" s="146"/>
      <c r="F240" s="151"/>
      <c r="G240" s="146"/>
      <c r="H240" s="154"/>
      <c r="I240" s="146"/>
      <c r="J240" s="146"/>
      <c r="K240" s="159"/>
      <c r="L240" s="159"/>
      <c r="M240" s="161" t="str">
        <f t="shared" si="6"/>
        <v/>
      </c>
      <c r="N240" s="163" t="str">
        <f t="shared" si="7"/>
        <v/>
      </c>
      <c r="O240" s="143"/>
      <c r="P240" s="146"/>
      <c r="Q240" s="146"/>
    </row>
    <row r="241" spans="1:17" x14ac:dyDescent="0.3">
      <c r="A241" s="143"/>
      <c r="B241" s="146"/>
      <c r="C241" s="146"/>
      <c r="D241" s="146"/>
      <c r="E241" s="146"/>
      <c r="F241" s="151"/>
      <c r="G241" s="146"/>
      <c r="H241" s="154"/>
      <c r="I241" s="146"/>
      <c r="J241" s="146"/>
      <c r="K241" s="159"/>
      <c r="L241" s="159"/>
      <c r="M241" s="161" t="str">
        <f t="shared" si="6"/>
        <v/>
      </c>
      <c r="N241" s="163" t="str">
        <f t="shared" si="7"/>
        <v/>
      </c>
      <c r="O241" s="143"/>
      <c r="P241" s="146"/>
      <c r="Q241" s="146"/>
    </row>
    <row r="242" spans="1:17" x14ac:dyDescent="0.3">
      <c r="A242" s="143"/>
      <c r="B242" s="146"/>
      <c r="C242" s="146"/>
      <c r="D242" s="146"/>
      <c r="E242" s="146"/>
      <c r="F242" s="151"/>
      <c r="G242" s="146"/>
      <c r="H242" s="154"/>
      <c r="I242" s="146"/>
      <c r="J242" s="146"/>
      <c r="K242" s="159"/>
      <c r="L242" s="159"/>
      <c r="M242" s="161" t="str">
        <f t="shared" si="6"/>
        <v/>
      </c>
      <c r="N242" s="163" t="str">
        <f t="shared" si="7"/>
        <v/>
      </c>
      <c r="O242" s="143"/>
      <c r="P242" s="146"/>
      <c r="Q242" s="146"/>
    </row>
    <row r="243" spans="1:17" x14ac:dyDescent="0.3">
      <c r="A243" s="143"/>
      <c r="B243" s="146"/>
      <c r="C243" s="146"/>
      <c r="D243" s="146"/>
      <c r="E243" s="146"/>
      <c r="F243" s="151"/>
      <c r="G243" s="146"/>
      <c r="H243" s="154"/>
      <c r="I243" s="146"/>
      <c r="J243" s="146"/>
      <c r="K243" s="159"/>
      <c r="L243" s="159"/>
      <c r="M243" s="161" t="str">
        <f t="shared" si="6"/>
        <v/>
      </c>
      <c r="N243" s="163" t="str">
        <f t="shared" si="7"/>
        <v/>
      </c>
      <c r="O243" s="143"/>
      <c r="P243" s="146"/>
      <c r="Q243" s="146"/>
    </row>
    <row r="244" spans="1:17" x14ac:dyDescent="0.3">
      <c r="A244" s="143"/>
      <c r="B244" s="146"/>
      <c r="C244" s="146"/>
      <c r="D244" s="146"/>
      <c r="E244" s="146"/>
      <c r="F244" s="151"/>
      <c r="G244" s="146"/>
      <c r="H244" s="154"/>
      <c r="I244" s="146"/>
      <c r="J244" s="146"/>
      <c r="K244" s="159"/>
      <c r="L244" s="159"/>
      <c r="M244" s="161" t="str">
        <f t="shared" si="6"/>
        <v/>
      </c>
      <c r="N244" s="163" t="str">
        <f t="shared" si="7"/>
        <v/>
      </c>
      <c r="O244" s="143"/>
      <c r="P244" s="146"/>
      <c r="Q244" s="146"/>
    </row>
    <row r="245" spans="1:17" x14ac:dyDescent="0.3">
      <c r="A245" s="143"/>
      <c r="B245" s="146"/>
      <c r="C245" s="146"/>
      <c r="D245" s="146"/>
      <c r="E245" s="146"/>
      <c r="F245" s="151"/>
      <c r="G245" s="146"/>
      <c r="H245" s="154"/>
      <c r="I245" s="146"/>
      <c r="J245" s="146"/>
      <c r="K245" s="159"/>
      <c r="L245" s="159"/>
      <c r="M245" s="161" t="str">
        <f t="shared" si="6"/>
        <v/>
      </c>
      <c r="N245" s="163" t="str">
        <f t="shared" si="7"/>
        <v/>
      </c>
      <c r="O245" s="143"/>
      <c r="P245" s="146"/>
      <c r="Q245" s="146"/>
    </row>
    <row r="246" spans="1:17" x14ac:dyDescent="0.3">
      <c r="A246" s="143"/>
      <c r="B246" s="146"/>
      <c r="C246" s="146"/>
      <c r="D246" s="146"/>
      <c r="E246" s="146"/>
      <c r="F246" s="151"/>
      <c r="G246" s="146"/>
      <c r="H246" s="154"/>
      <c r="I246" s="146"/>
      <c r="J246" s="146"/>
      <c r="K246" s="159"/>
      <c r="L246" s="159"/>
      <c r="M246" s="161" t="str">
        <f t="shared" si="6"/>
        <v/>
      </c>
      <c r="N246" s="163" t="str">
        <f t="shared" si="7"/>
        <v/>
      </c>
      <c r="O246" s="143"/>
      <c r="P246" s="146"/>
      <c r="Q246" s="146"/>
    </row>
    <row r="247" spans="1:17" x14ac:dyDescent="0.3">
      <c r="A247" s="143"/>
      <c r="B247" s="146"/>
      <c r="C247" s="146"/>
      <c r="D247" s="146"/>
      <c r="E247" s="146"/>
      <c r="F247" s="151"/>
      <c r="G247" s="146"/>
      <c r="H247" s="154"/>
      <c r="I247" s="146"/>
      <c r="J247" s="146"/>
      <c r="K247" s="159"/>
      <c r="L247" s="159"/>
      <c r="M247" s="161" t="str">
        <f t="shared" si="6"/>
        <v/>
      </c>
      <c r="N247" s="163" t="str">
        <f t="shared" si="7"/>
        <v/>
      </c>
      <c r="O247" s="143"/>
      <c r="P247" s="146"/>
      <c r="Q247" s="146"/>
    </row>
    <row r="248" spans="1:17" x14ac:dyDescent="0.3">
      <c r="A248" s="143"/>
      <c r="B248" s="146"/>
      <c r="C248" s="146"/>
      <c r="D248" s="146"/>
      <c r="E248" s="146"/>
      <c r="F248" s="151"/>
      <c r="G248" s="146"/>
      <c r="H248" s="154"/>
      <c r="I248" s="146"/>
      <c r="J248" s="146"/>
      <c r="K248" s="159"/>
      <c r="L248" s="159"/>
      <c r="M248" s="161" t="str">
        <f t="shared" si="6"/>
        <v/>
      </c>
      <c r="N248" s="163" t="str">
        <f t="shared" si="7"/>
        <v/>
      </c>
      <c r="O248" s="143"/>
      <c r="P248" s="146"/>
      <c r="Q248" s="146"/>
    </row>
    <row r="249" spans="1:17" x14ac:dyDescent="0.3">
      <c r="A249" s="143"/>
      <c r="B249" s="146"/>
      <c r="C249" s="146"/>
      <c r="D249" s="146"/>
      <c r="E249" s="146"/>
      <c r="F249" s="151"/>
      <c r="G249" s="146"/>
      <c r="H249" s="154"/>
      <c r="I249" s="146"/>
      <c r="J249" s="146"/>
      <c r="K249" s="159"/>
      <c r="L249" s="159"/>
      <c r="M249" s="161" t="str">
        <f t="shared" si="6"/>
        <v/>
      </c>
      <c r="N249" s="163" t="str">
        <f t="shared" si="7"/>
        <v/>
      </c>
      <c r="O249" s="143"/>
      <c r="P249" s="146"/>
      <c r="Q249" s="146"/>
    </row>
    <row r="250" spans="1:17" x14ac:dyDescent="0.3">
      <c r="A250" s="143"/>
      <c r="B250" s="146"/>
      <c r="C250" s="146"/>
      <c r="D250" s="146"/>
      <c r="E250" s="146"/>
      <c r="F250" s="151"/>
      <c r="G250" s="146"/>
      <c r="H250" s="154"/>
      <c r="I250" s="146"/>
      <c r="J250" s="146"/>
      <c r="K250" s="159"/>
      <c r="L250" s="159"/>
      <c r="M250" s="161" t="str">
        <f t="shared" si="6"/>
        <v/>
      </c>
      <c r="N250" s="163" t="str">
        <f t="shared" si="7"/>
        <v/>
      </c>
      <c r="O250" s="143"/>
      <c r="P250" s="146"/>
      <c r="Q250" s="146"/>
    </row>
    <row r="251" spans="1:17" x14ac:dyDescent="0.3">
      <c r="A251" s="143"/>
      <c r="B251" s="146"/>
      <c r="C251" s="146"/>
      <c r="D251" s="146"/>
      <c r="E251" s="146"/>
      <c r="F251" s="151"/>
      <c r="G251" s="146"/>
      <c r="H251" s="154"/>
      <c r="I251" s="146"/>
      <c r="J251" s="146"/>
      <c r="K251" s="159"/>
      <c r="L251" s="159"/>
      <c r="M251" s="161" t="str">
        <f t="shared" si="6"/>
        <v/>
      </c>
      <c r="N251" s="163" t="str">
        <f t="shared" si="7"/>
        <v/>
      </c>
      <c r="O251" s="143"/>
      <c r="P251" s="146"/>
      <c r="Q251" s="146"/>
    </row>
    <row r="252" spans="1:17" x14ac:dyDescent="0.3">
      <c r="A252" s="143"/>
      <c r="B252" s="146"/>
      <c r="C252" s="146"/>
      <c r="D252" s="146"/>
      <c r="E252" s="146"/>
      <c r="F252" s="151"/>
      <c r="G252" s="146"/>
      <c r="H252" s="154"/>
      <c r="I252" s="146"/>
      <c r="J252" s="146"/>
      <c r="K252" s="159"/>
      <c r="L252" s="159"/>
      <c r="M252" s="161" t="str">
        <f t="shared" si="6"/>
        <v/>
      </c>
      <c r="N252" s="163" t="str">
        <f t="shared" si="7"/>
        <v/>
      </c>
      <c r="O252" s="143"/>
      <c r="P252" s="146"/>
      <c r="Q252" s="146"/>
    </row>
    <row r="253" spans="1:17" x14ac:dyDescent="0.3">
      <c r="A253" s="143"/>
      <c r="B253" s="146"/>
      <c r="C253" s="146"/>
      <c r="D253" s="146"/>
      <c r="E253" s="146"/>
      <c r="F253" s="151"/>
      <c r="G253" s="146"/>
      <c r="H253" s="154"/>
      <c r="I253" s="146"/>
      <c r="J253" s="146"/>
      <c r="K253" s="159"/>
      <c r="L253" s="159"/>
      <c r="M253" s="161" t="str">
        <f t="shared" si="6"/>
        <v/>
      </c>
      <c r="N253" s="163" t="str">
        <f t="shared" si="7"/>
        <v/>
      </c>
      <c r="O253" s="143"/>
      <c r="P253" s="146"/>
      <c r="Q253" s="146"/>
    </row>
    <row r="254" spans="1:17" x14ac:dyDescent="0.3">
      <c r="A254" s="143"/>
      <c r="B254" s="146"/>
      <c r="C254" s="146"/>
      <c r="D254" s="146"/>
      <c r="E254" s="146"/>
      <c r="F254" s="151"/>
      <c r="G254" s="146"/>
      <c r="H254" s="154"/>
      <c r="I254" s="146"/>
      <c r="J254" s="146"/>
      <c r="K254" s="159"/>
      <c r="L254" s="159"/>
      <c r="M254" s="161" t="str">
        <f t="shared" si="6"/>
        <v/>
      </c>
      <c r="N254" s="163" t="str">
        <f t="shared" si="7"/>
        <v/>
      </c>
      <c r="O254" s="143"/>
      <c r="P254" s="146"/>
      <c r="Q254" s="146"/>
    </row>
    <row r="255" spans="1:17" x14ac:dyDescent="0.3">
      <c r="A255" s="143"/>
      <c r="B255" s="146"/>
      <c r="C255" s="146"/>
      <c r="D255" s="146"/>
      <c r="E255" s="146"/>
      <c r="F255" s="151"/>
      <c r="G255" s="146"/>
      <c r="H255" s="154"/>
      <c r="I255" s="146"/>
      <c r="J255" s="146"/>
      <c r="K255" s="159"/>
      <c r="L255" s="159"/>
      <c r="M255" s="161" t="str">
        <f t="shared" si="6"/>
        <v/>
      </c>
      <c r="N255" s="163" t="str">
        <f t="shared" si="7"/>
        <v/>
      </c>
      <c r="O255" s="143"/>
      <c r="P255" s="146"/>
      <c r="Q255" s="146"/>
    </row>
    <row r="256" spans="1:17" x14ac:dyDescent="0.3">
      <c r="A256" s="143"/>
      <c r="B256" s="146"/>
      <c r="C256" s="146"/>
      <c r="D256" s="146"/>
      <c r="E256" s="146"/>
      <c r="F256" s="151"/>
      <c r="G256" s="146"/>
      <c r="H256" s="154"/>
      <c r="I256" s="146"/>
      <c r="J256" s="146"/>
      <c r="K256" s="159"/>
      <c r="L256" s="159"/>
      <c r="M256" s="161" t="str">
        <f t="shared" si="6"/>
        <v/>
      </c>
      <c r="N256" s="163" t="str">
        <f t="shared" si="7"/>
        <v/>
      </c>
      <c r="O256" s="143"/>
      <c r="P256" s="146"/>
      <c r="Q256" s="146"/>
    </row>
    <row r="257" spans="1:17" x14ac:dyDescent="0.3">
      <c r="A257" s="143"/>
      <c r="B257" s="146"/>
      <c r="C257" s="146"/>
      <c r="D257" s="146"/>
      <c r="E257" s="146"/>
      <c r="F257" s="151"/>
      <c r="G257" s="146"/>
      <c r="H257" s="154"/>
      <c r="I257" s="146"/>
      <c r="J257" s="146"/>
      <c r="K257" s="159"/>
      <c r="L257" s="159"/>
      <c r="M257" s="161" t="str">
        <f t="shared" si="6"/>
        <v/>
      </c>
      <c r="N257" s="163" t="str">
        <f t="shared" si="7"/>
        <v/>
      </c>
      <c r="O257" s="143"/>
      <c r="P257" s="146"/>
      <c r="Q257" s="146"/>
    </row>
    <row r="258" spans="1:17" x14ac:dyDescent="0.3">
      <c r="A258" s="143"/>
      <c r="B258" s="146"/>
      <c r="C258" s="146"/>
      <c r="D258" s="146"/>
      <c r="E258" s="146"/>
      <c r="F258" s="151"/>
      <c r="G258" s="146"/>
      <c r="H258" s="154"/>
      <c r="I258" s="146"/>
      <c r="J258" s="146"/>
      <c r="K258" s="159"/>
      <c r="L258" s="159"/>
      <c r="M258" s="161" t="str">
        <f t="shared" si="6"/>
        <v/>
      </c>
      <c r="N258" s="163" t="str">
        <f t="shared" si="7"/>
        <v/>
      </c>
      <c r="O258" s="143"/>
      <c r="P258" s="146"/>
      <c r="Q258" s="146"/>
    </row>
    <row r="259" spans="1:17" x14ac:dyDescent="0.3">
      <c r="A259" s="143"/>
      <c r="B259" s="146"/>
      <c r="C259" s="146"/>
      <c r="D259" s="146"/>
      <c r="E259" s="146"/>
      <c r="F259" s="151"/>
      <c r="G259" s="146"/>
      <c r="H259" s="154"/>
      <c r="I259" s="146"/>
      <c r="J259" s="146"/>
      <c r="K259" s="159"/>
      <c r="L259" s="159"/>
      <c r="M259" s="161" t="str">
        <f t="shared" ref="M259:M322" si="8">IF(OR(K259="",L259=""),"",L259-K259)</f>
        <v/>
      </c>
      <c r="N259" s="163" t="str">
        <f t="shared" ref="N259:N322" si="9">IF(OR(K259="",L259=""),"",IF(AND(H259="STANDARD",I259="NO",M259&lt;31),"YES",IF(AND(H259="STANDARD",I259="YES",M259&lt;45),"YES",IF(AND(H259="EXPEDITED",I259="NO",M259&lt;=3),"YES",IF(AND(H259="EXPEDITED",I259="YES",M259&lt;18),"YES","NO")))))</f>
        <v/>
      </c>
      <c r="O259" s="143"/>
      <c r="P259" s="146"/>
      <c r="Q259" s="146"/>
    </row>
    <row r="260" spans="1:17" x14ac:dyDescent="0.3">
      <c r="A260" s="143"/>
      <c r="B260" s="146"/>
      <c r="C260" s="146"/>
      <c r="D260" s="146"/>
      <c r="E260" s="146"/>
      <c r="F260" s="151"/>
      <c r="G260" s="146"/>
      <c r="H260" s="154"/>
      <c r="I260" s="146"/>
      <c r="J260" s="146"/>
      <c r="K260" s="159"/>
      <c r="L260" s="159"/>
      <c r="M260" s="161" t="str">
        <f t="shared" si="8"/>
        <v/>
      </c>
      <c r="N260" s="163" t="str">
        <f t="shared" si="9"/>
        <v/>
      </c>
      <c r="O260" s="143"/>
      <c r="P260" s="146"/>
      <c r="Q260" s="146"/>
    </row>
    <row r="261" spans="1:17" x14ac:dyDescent="0.3">
      <c r="A261" s="143"/>
      <c r="B261" s="146"/>
      <c r="C261" s="146"/>
      <c r="D261" s="146"/>
      <c r="E261" s="146"/>
      <c r="F261" s="151"/>
      <c r="G261" s="146"/>
      <c r="H261" s="154"/>
      <c r="I261" s="146"/>
      <c r="J261" s="146"/>
      <c r="K261" s="159"/>
      <c r="L261" s="159"/>
      <c r="M261" s="161" t="str">
        <f t="shared" si="8"/>
        <v/>
      </c>
      <c r="N261" s="163" t="str">
        <f t="shared" si="9"/>
        <v/>
      </c>
      <c r="O261" s="143"/>
      <c r="P261" s="146"/>
      <c r="Q261" s="146"/>
    </row>
    <row r="262" spans="1:17" x14ac:dyDescent="0.3">
      <c r="A262" s="143"/>
      <c r="B262" s="146"/>
      <c r="C262" s="146"/>
      <c r="D262" s="146"/>
      <c r="E262" s="146"/>
      <c r="F262" s="151"/>
      <c r="G262" s="146"/>
      <c r="H262" s="154"/>
      <c r="I262" s="146"/>
      <c r="J262" s="146"/>
      <c r="K262" s="159"/>
      <c r="L262" s="159"/>
      <c r="M262" s="161" t="str">
        <f t="shared" si="8"/>
        <v/>
      </c>
      <c r="N262" s="163" t="str">
        <f t="shared" si="9"/>
        <v/>
      </c>
      <c r="O262" s="143"/>
      <c r="P262" s="146"/>
      <c r="Q262" s="146"/>
    </row>
    <row r="263" spans="1:17" x14ac:dyDescent="0.3">
      <c r="A263" s="143"/>
      <c r="B263" s="146"/>
      <c r="C263" s="146"/>
      <c r="D263" s="146"/>
      <c r="E263" s="146"/>
      <c r="F263" s="151"/>
      <c r="G263" s="146"/>
      <c r="H263" s="154"/>
      <c r="I263" s="146"/>
      <c r="J263" s="146"/>
      <c r="K263" s="159"/>
      <c r="L263" s="159"/>
      <c r="M263" s="161" t="str">
        <f t="shared" si="8"/>
        <v/>
      </c>
      <c r="N263" s="163" t="str">
        <f t="shared" si="9"/>
        <v/>
      </c>
      <c r="O263" s="143"/>
      <c r="P263" s="146"/>
      <c r="Q263" s="146"/>
    </row>
    <row r="264" spans="1:17" x14ac:dyDescent="0.3">
      <c r="A264" s="143"/>
      <c r="B264" s="146"/>
      <c r="C264" s="146"/>
      <c r="D264" s="146"/>
      <c r="E264" s="146"/>
      <c r="F264" s="151"/>
      <c r="G264" s="146"/>
      <c r="H264" s="154"/>
      <c r="I264" s="146"/>
      <c r="J264" s="146"/>
      <c r="K264" s="159"/>
      <c r="L264" s="159"/>
      <c r="M264" s="161" t="str">
        <f t="shared" si="8"/>
        <v/>
      </c>
      <c r="N264" s="163" t="str">
        <f t="shared" si="9"/>
        <v/>
      </c>
      <c r="O264" s="143"/>
      <c r="P264" s="146"/>
      <c r="Q264" s="146"/>
    </row>
    <row r="265" spans="1:17" x14ac:dyDescent="0.3">
      <c r="A265" s="143"/>
      <c r="B265" s="146"/>
      <c r="C265" s="146"/>
      <c r="D265" s="146"/>
      <c r="E265" s="146"/>
      <c r="F265" s="151"/>
      <c r="G265" s="146"/>
      <c r="H265" s="154"/>
      <c r="I265" s="146"/>
      <c r="J265" s="146"/>
      <c r="K265" s="159"/>
      <c r="L265" s="159"/>
      <c r="M265" s="161" t="str">
        <f t="shared" si="8"/>
        <v/>
      </c>
      <c r="N265" s="163" t="str">
        <f t="shared" si="9"/>
        <v/>
      </c>
      <c r="O265" s="143"/>
      <c r="P265" s="146"/>
      <c r="Q265" s="146"/>
    </row>
    <row r="266" spans="1:17" x14ac:dyDescent="0.3">
      <c r="A266" s="143"/>
      <c r="B266" s="146"/>
      <c r="C266" s="146"/>
      <c r="D266" s="146"/>
      <c r="E266" s="146"/>
      <c r="F266" s="151"/>
      <c r="G266" s="146"/>
      <c r="H266" s="154"/>
      <c r="I266" s="146"/>
      <c r="J266" s="146"/>
      <c r="K266" s="159"/>
      <c r="L266" s="159"/>
      <c r="M266" s="161" t="str">
        <f t="shared" si="8"/>
        <v/>
      </c>
      <c r="N266" s="163" t="str">
        <f t="shared" si="9"/>
        <v/>
      </c>
      <c r="O266" s="143"/>
      <c r="P266" s="146"/>
      <c r="Q266" s="146"/>
    </row>
    <row r="267" spans="1:17" x14ac:dyDescent="0.3">
      <c r="A267" s="143"/>
      <c r="B267" s="146"/>
      <c r="C267" s="146"/>
      <c r="D267" s="146"/>
      <c r="E267" s="146"/>
      <c r="F267" s="151"/>
      <c r="G267" s="146"/>
      <c r="H267" s="154"/>
      <c r="I267" s="146"/>
      <c r="J267" s="146"/>
      <c r="K267" s="159"/>
      <c r="L267" s="159"/>
      <c r="M267" s="161" t="str">
        <f t="shared" si="8"/>
        <v/>
      </c>
      <c r="N267" s="163" t="str">
        <f t="shared" si="9"/>
        <v/>
      </c>
      <c r="O267" s="143"/>
      <c r="P267" s="146"/>
      <c r="Q267" s="146"/>
    </row>
    <row r="268" spans="1:17" x14ac:dyDescent="0.3">
      <c r="A268" s="143"/>
      <c r="B268" s="146"/>
      <c r="C268" s="146"/>
      <c r="D268" s="146"/>
      <c r="E268" s="146"/>
      <c r="F268" s="151"/>
      <c r="G268" s="146"/>
      <c r="H268" s="154"/>
      <c r="I268" s="146"/>
      <c r="J268" s="146"/>
      <c r="K268" s="159"/>
      <c r="L268" s="159"/>
      <c r="M268" s="161" t="str">
        <f t="shared" si="8"/>
        <v/>
      </c>
      <c r="N268" s="163" t="str">
        <f t="shared" si="9"/>
        <v/>
      </c>
      <c r="O268" s="143"/>
      <c r="P268" s="146"/>
      <c r="Q268" s="146"/>
    </row>
    <row r="269" spans="1:17" x14ac:dyDescent="0.3">
      <c r="A269" s="143"/>
      <c r="B269" s="146"/>
      <c r="C269" s="146"/>
      <c r="D269" s="146"/>
      <c r="E269" s="146"/>
      <c r="F269" s="151"/>
      <c r="G269" s="146"/>
      <c r="H269" s="154"/>
      <c r="I269" s="146"/>
      <c r="J269" s="146"/>
      <c r="K269" s="159"/>
      <c r="L269" s="159"/>
      <c r="M269" s="161" t="str">
        <f t="shared" si="8"/>
        <v/>
      </c>
      <c r="N269" s="163" t="str">
        <f t="shared" si="9"/>
        <v/>
      </c>
      <c r="O269" s="143"/>
      <c r="P269" s="146"/>
      <c r="Q269" s="146"/>
    </row>
    <row r="270" spans="1:17" x14ac:dyDescent="0.3">
      <c r="A270" s="143"/>
      <c r="B270" s="146"/>
      <c r="C270" s="146"/>
      <c r="D270" s="146"/>
      <c r="E270" s="146"/>
      <c r="F270" s="151"/>
      <c r="G270" s="146"/>
      <c r="H270" s="154"/>
      <c r="I270" s="146"/>
      <c r="J270" s="146"/>
      <c r="K270" s="159"/>
      <c r="L270" s="159"/>
      <c r="M270" s="161" t="str">
        <f t="shared" si="8"/>
        <v/>
      </c>
      <c r="N270" s="163" t="str">
        <f t="shared" si="9"/>
        <v/>
      </c>
      <c r="O270" s="143"/>
      <c r="P270" s="146"/>
      <c r="Q270" s="146"/>
    </row>
    <row r="271" spans="1:17" x14ac:dyDescent="0.3">
      <c r="A271" s="143"/>
      <c r="B271" s="146"/>
      <c r="C271" s="146"/>
      <c r="D271" s="146"/>
      <c r="E271" s="146"/>
      <c r="F271" s="151"/>
      <c r="G271" s="146"/>
      <c r="H271" s="154"/>
      <c r="I271" s="146"/>
      <c r="J271" s="146"/>
      <c r="K271" s="159"/>
      <c r="L271" s="159"/>
      <c r="M271" s="161" t="str">
        <f t="shared" si="8"/>
        <v/>
      </c>
      <c r="N271" s="163" t="str">
        <f t="shared" si="9"/>
        <v/>
      </c>
      <c r="O271" s="143"/>
      <c r="P271" s="146"/>
      <c r="Q271" s="146"/>
    </row>
    <row r="272" spans="1:17" x14ac:dyDescent="0.3">
      <c r="A272" s="143"/>
      <c r="B272" s="146"/>
      <c r="C272" s="146"/>
      <c r="D272" s="146"/>
      <c r="E272" s="146"/>
      <c r="F272" s="151"/>
      <c r="G272" s="146"/>
      <c r="H272" s="154"/>
      <c r="I272" s="146"/>
      <c r="J272" s="146"/>
      <c r="K272" s="159"/>
      <c r="L272" s="159"/>
      <c r="M272" s="161" t="str">
        <f t="shared" si="8"/>
        <v/>
      </c>
      <c r="N272" s="163" t="str">
        <f t="shared" si="9"/>
        <v/>
      </c>
      <c r="O272" s="143"/>
      <c r="P272" s="146"/>
      <c r="Q272" s="146"/>
    </row>
    <row r="273" spans="1:17" x14ac:dyDescent="0.3">
      <c r="A273" s="143"/>
      <c r="B273" s="146"/>
      <c r="C273" s="146"/>
      <c r="D273" s="146"/>
      <c r="E273" s="146"/>
      <c r="F273" s="151"/>
      <c r="G273" s="146"/>
      <c r="H273" s="154"/>
      <c r="I273" s="146"/>
      <c r="J273" s="146"/>
      <c r="K273" s="159"/>
      <c r="L273" s="159"/>
      <c r="M273" s="161" t="str">
        <f t="shared" si="8"/>
        <v/>
      </c>
      <c r="N273" s="163" t="str">
        <f t="shared" si="9"/>
        <v/>
      </c>
      <c r="O273" s="143"/>
      <c r="P273" s="146"/>
      <c r="Q273" s="146"/>
    </row>
    <row r="274" spans="1:17" x14ac:dyDescent="0.3">
      <c r="A274" s="143"/>
      <c r="B274" s="146"/>
      <c r="C274" s="146"/>
      <c r="D274" s="146"/>
      <c r="E274" s="146"/>
      <c r="F274" s="151"/>
      <c r="G274" s="146"/>
      <c r="H274" s="154"/>
      <c r="I274" s="146"/>
      <c r="J274" s="146"/>
      <c r="K274" s="159"/>
      <c r="L274" s="159"/>
      <c r="M274" s="161" t="str">
        <f t="shared" si="8"/>
        <v/>
      </c>
      <c r="N274" s="163" t="str">
        <f t="shared" si="9"/>
        <v/>
      </c>
      <c r="O274" s="143"/>
      <c r="P274" s="146"/>
      <c r="Q274" s="146"/>
    </row>
    <row r="275" spans="1:17" x14ac:dyDescent="0.3">
      <c r="A275" s="143"/>
      <c r="B275" s="146"/>
      <c r="C275" s="146"/>
      <c r="D275" s="146"/>
      <c r="E275" s="146"/>
      <c r="F275" s="151"/>
      <c r="G275" s="146"/>
      <c r="H275" s="154"/>
      <c r="I275" s="146"/>
      <c r="J275" s="146"/>
      <c r="K275" s="159"/>
      <c r="L275" s="159"/>
      <c r="M275" s="161" t="str">
        <f t="shared" si="8"/>
        <v/>
      </c>
      <c r="N275" s="163" t="str">
        <f t="shared" si="9"/>
        <v/>
      </c>
      <c r="O275" s="143"/>
      <c r="P275" s="146"/>
      <c r="Q275" s="146"/>
    </row>
    <row r="276" spans="1:17" x14ac:dyDescent="0.3">
      <c r="A276" s="143"/>
      <c r="B276" s="146"/>
      <c r="C276" s="146"/>
      <c r="D276" s="146"/>
      <c r="E276" s="146"/>
      <c r="F276" s="151"/>
      <c r="G276" s="146"/>
      <c r="H276" s="154"/>
      <c r="I276" s="146"/>
      <c r="J276" s="146"/>
      <c r="K276" s="159"/>
      <c r="L276" s="159"/>
      <c r="M276" s="161" t="str">
        <f t="shared" si="8"/>
        <v/>
      </c>
      <c r="N276" s="163" t="str">
        <f t="shared" si="9"/>
        <v/>
      </c>
      <c r="O276" s="143"/>
      <c r="P276" s="146"/>
      <c r="Q276" s="146"/>
    </row>
    <row r="277" spans="1:17" x14ac:dyDescent="0.3">
      <c r="A277" s="143"/>
      <c r="B277" s="146"/>
      <c r="C277" s="146"/>
      <c r="D277" s="146"/>
      <c r="E277" s="146"/>
      <c r="F277" s="151"/>
      <c r="G277" s="146"/>
      <c r="H277" s="154"/>
      <c r="I277" s="146"/>
      <c r="J277" s="146"/>
      <c r="K277" s="159"/>
      <c r="L277" s="159"/>
      <c r="M277" s="161" t="str">
        <f t="shared" si="8"/>
        <v/>
      </c>
      <c r="N277" s="163" t="str">
        <f t="shared" si="9"/>
        <v/>
      </c>
      <c r="O277" s="143"/>
      <c r="P277" s="146"/>
      <c r="Q277" s="146"/>
    </row>
    <row r="278" spans="1:17" x14ac:dyDescent="0.3">
      <c r="A278" s="143"/>
      <c r="B278" s="146"/>
      <c r="C278" s="146"/>
      <c r="D278" s="146"/>
      <c r="E278" s="146"/>
      <c r="F278" s="151"/>
      <c r="G278" s="146"/>
      <c r="H278" s="154"/>
      <c r="I278" s="146"/>
      <c r="J278" s="146"/>
      <c r="K278" s="159"/>
      <c r="L278" s="159"/>
      <c r="M278" s="161" t="str">
        <f t="shared" si="8"/>
        <v/>
      </c>
      <c r="N278" s="163" t="str">
        <f t="shared" si="9"/>
        <v/>
      </c>
      <c r="O278" s="143"/>
      <c r="P278" s="146"/>
      <c r="Q278" s="146"/>
    </row>
    <row r="279" spans="1:17" x14ac:dyDescent="0.3">
      <c r="A279" s="143"/>
      <c r="B279" s="146"/>
      <c r="C279" s="146"/>
      <c r="D279" s="146"/>
      <c r="E279" s="146"/>
      <c r="F279" s="151"/>
      <c r="G279" s="146"/>
      <c r="H279" s="154"/>
      <c r="I279" s="146"/>
      <c r="J279" s="146"/>
      <c r="K279" s="159"/>
      <c r="L279" s="159"/>
      <c r="M279" s="161" t="str">
        <f t="shared" si="8"/>
        <v/>
      </c>
      <c r="N279" s="163" t="str">
        <f t="shared" si="9"/>
        <v/>
      </c>
      <c r="O279" s="143"/>
      <c r="P279" s="146"/>
      <c r="Q279" s="146"/>
    </row>
    <row r="280" spans="1:17" x14ac:dyDescent="0.3">
      <c r="A280" s="143"/>
      <c r="B280" s="146"/>
      <c r="C280" s="146"/>
      <c r="D280" s="146"/>
      <c r="E280" s="146"/>
      <c r="F280" s="151"/>
      <c r="G280" s="146"/>
      <c r="H280" s="154"/>
      <c r="I280" s="146"/>
      <c r="J280" s="146"/>
      <c r="K280" s="159"/>
      <c r="L280" s="159"/>
      <c r="M280" s="161" t="str">
        <f t="shared" si="8"/>
        <v/>
      </c>
      <c r="N280" s="163" t="str">
        <f t="shared" si="9"/>
        <v/>
      </c>
      <c r="O280" s="143"/>
      <c r="P280" s="146"/>
      <c r="Q280" s="146"/>
    </row>
    <row r="281" spans="1:17" x14ac:dyDescent="0.3">
      <c r="A281" s="143"/>
      <c r="B281" s="146"/>
      <c r="C281" s="146"/>
      <c r="D281" s="146"/>
      <c r="E281" s="146"/>
      <c r="F281" s="151"/>
      <c r="G281" s="146"/>
      <c r="H281" s="154"/>
      <c r="I281" s="146"/>
      <c r="J281" s="146"/>
      <c r="K281" s="159"/>
      <c r="L281" s="159"/>
      <c r="M281" s="161" t="str">
        <f t="shared" si="8"/>
        <v/>
      </c>
      <c r="N281" s="163" t="str">
        <f t="shared" si="9"/>
        <v/>
      </c>
      <c r="O281" s="143"/>
      <c r="P281" s="146"/>
      <c r="Q281" s="146"/>
    </row>
    <row r="282" spans="1:17" x14ac:dyDescent="0.3">
      <c r="A282" s="143"/>
      <c r="B282" s="146"/>
      <c r="C282" s="146"/>
      <c r="D282" s="146"/>
      <c r="E282" s="146"/>
      <c r="F282" s="151"/>
      <c r="G282" s="146"/>
      <c r="H282" s="154"/>
      <c r="I282" s="146"/>
      <c r="J282" s="146"/>
      <c r="K282" s="159"/>
      <c r="L282" s="159"/>
      <c r="M282" s="161" t="str">
        <f t="shared" si="8"/>
        <v/>
      </c>
      <c r="N282" s="163" t="str">
        <f t="shared" si="9"/>
        <v/>
      </c>
      <c r="O282" s="143"/>
      <c r="P282" s="146"/>
      <c r="Q282" s="146"/>
    </row>
    <row r="283" spans="1:17" x14ac:dyDescent="0.3">
      <c r="A283" s="143"/>
      <c r="B283" s="146"/>
      <c r="C283" s="146"/>
      <c r="D283" s="146"/>
      <c r="E283" s="146"/>
      <c r="F283" s="151"/>
      <c r="G283" s="146"/>
      <c r="H283" s="154"/>
      <c r="I283" s="146"/>
      <c r="J283" s="146"/>
      <c r="K283" s="159"/>
      <c r="L283" s="159"/>
      <c r="M283" s="161" t="str">
        <f t="shared" si="8"/>
        <v/>
      </c>
      <c r="N283" s="163" t="str">
        <f t="shared" si="9"/>
        <v/>
      </c>
      <c r="O283" s="143"/>
      <c r="P283" s="146"/>
      <c r="Q283" s="146"/>
    </row>
    <row r="284" spans="1:17" x14ac:dyDescent="0.3">
      <c r="A284" s="143"/>
      <c r="B284" s="146"/>
      <c r="C284" s="146"/>
      <c r="D284" s="146"/>
      <c r="E284" s="146"/>
      <c r="F284" s="151"/>
      <c r="G284" s="146"/>
      <c r="H284" s="154"/>
      <c r="I284" s="146"/>
      <c r="J284" s="146"/>
      <c r="K284" s="159"/>
      <c r="L284" s="159"/>
      <c r="M284" s="161" t="str">
        <f t="shared" si="8"/>
        <v/>
      </c>
      <c r="N284" s="163" t="str">
        <f t="shared" si="9"/>
        <v/>
      </c>
      <c r="O284" s="143"/>
      <c r="P284" s="146"/>
      <c r="Q284" s="146"/>
    </row>
    <row r="285" spans="1:17" x14ac:dyDescent="0.3">
      <c r="A285" s="143"/>
      <c r="B285" s="146"/>
      <c r="C285" s="146"/>
      <c r="D285" s="146"/>
      <c r="E285" s="146"/>
      <c r="F285" s="151"/>
      <c r="G285" s="146"/>
      <c r="H285" s="154"/>
      <c r="I285" s="146"/>
      <c r="J285" s="146"/>
      <c r="K285" s="159"/>
      <c r="L285" s="159"/>
      <c r="M285" s="161" t="str">
        <f t="shared" si="8"/>
        <v/>
      </c>
      <c r="N285" s="163" t="str">
        <f t="shared" si="9"/>
        <v/>
      </c>
      <c r="O285" s="143"/>
      <c r="P285" s="146"/>
      <c r="Q285" s="146"/>
    </row>
    <row r="286" spans="1:17" x14ac:dyDescent="0.3">
      <c r="A286" s="143"/>
      <c r="B286" s="146"/>
      <c r="C286" s="146"/>
      <c r="D286" s="146"/>
      <c r="E286" s="146"/>
      <c r="F286" s="151"/>
      <c r="G286" s="146"/>
      <c r="H286" s="154"/>
      <c r="I286" s="146"/>
      <c r="J286" s="146"/>
      <c r="K286" s="159"/>
      <c r="L286" s="159"/>
      <c r="M286" s="161" t="str">
        <f t="shared" si="8"/>
        <v/>
      </c>
      <c r="N286" s="163" t="str">
        <f t="shared" si="9"/>
        <v/>
      </c>
      <c r="O286" s="143"/>
      <c r="P286" s="146"/>
      <c r="Q286" s="146"/>
    </row>
    <row r="287" spans="1:17" x14ac:dyDescent="0.3">
      <c r="A287" s="143"/>
      <c r="B287" s="146"/>
      <c r="C287" s="146"/>
      <c r="D287" s="146"/>
      <c r="E287" s="146"/>
      <c r="F287" s="151"/>
      <c r="G287" s="146"/>
      <c r="H287" s="154"/>
      <c r="I287" s="146"/>
      <c r="J287" s="146"/>
      <c r="K287" s="159"/>
      <c r="L287" s="159"/>
      <c r="M287" s="161" t="str">
        <f t="shared" si="8"/>
        <v/>
      </c>
      <c r="N287" s="163" t="str">
        <f t="shared" si="9"/>
        <v/>
      </c>
      <c r="O287" s="143"/>
      <c r="P287" s="146"/>
      <c r="Q287" s="146"/>
    </row>
    <row r="288" spans="1:17" x14ac:dyDescent="0.3">
      <c r="A288" s="143"/>
      <c r="B288" s="146"/>
      <c r="C288" s="146"/>
      <c r="D288" s="146"/>
      <c r="E288" s="146"/>
      <c r="F288" s="151"/>
      <c r="G288" s="146"/>
      <c r="H288" s="154"/>
      <c r="I288" s="146"/>
      <c r="J288" s="146"/>
      <c r="K288" s="159"/>
      <c r="L288" s="159"/>
      <c r="M288" s="161" t="str">
        <f t="shared" si="8"/>
        <v/>
      </c>
      <c r="N288" s="163" t="str">
        <f t="shared" si="9"/>
        <v/>
      </c>
      <c r="O288" s="143"/>
      <c r="P288" s="146"/>
      <c r="Q288" s="146"/>
    </row>
    <row r="289" spans="1:17" x14ac:dyDescent="0.3">
      <c r="A289" s="143"/>
      <c r="B289" s="146"/>
      <c r="C289" s="146"/>
      <c r="D289" s="146"/>
      <c r="E289" s="146"/>
      <c r="F289" s="151"/>
      <c r="G289" s="146"/>
      <c r="H289" s="154"/>
      <c r="I289" s="146"/>
      <c r="J289" s="146"/>
      <c r="K289" s="159"/>
      <c r="L289" s="159"/>
      <c r="M289" s="161" t="str">
        <f t="shared" si="8"/>
        <v/>
      </c>
      <c r="N289" s="163" t="str">
        <f t="shared" si="9"/>
        <v/>
      </c>
      <c r="O289" s="143"/>
      <c r="P289" s="146"/>
      <c r="Q289" s="146"/>
    </row>
    <row r="290" spans="1:17" x14ac:dyDescent="0.3">
      <c r="A290" s="143"/>
      <c r="B290" s="146"/>
      <c r="C290" s="146"/>
      <c r="D290" s="146"/>
      <c r="E290" s="146"/>
      <c r="F290" s="151"/>
      <c r="G290" s="146"/>
      <c r="H290" s="154"/>
      <c r="I290" s="146"/>
      <c r="J290" s="146"/>
      <c r="K290" s="159"/>
      <c r="L290" s="159"/>
      <c r="M290" s="161" t="str">
        <f t="shared" si="8"/>
        <v/>
      </c>
      <c r="N290" s="163" t="str">
        <f t="shared" si="9"/>
        <v/>
      </c>
      <c r="O290" s="143"/>
      <c r="P290" s="146"/>
      <c r="Q290" s="146"/>
    </row>
    <row r="291" spans="1:17" x14ac:dyDescent="0.3">
      <c r="A291" s="143"/>
      <c r="B291" s="146"/>
      <c r="C291" s="146"/>
      <c r="D291" s="146"/>
      <c r="E291" s="146"/>
      <c r="F291" s="151"/>
      <c r="G291" s="146"/>
      <c r="H291" s="154"/>
      <c r="I291" s="146"/>
      <c r="J291" s="146"/>
      <c r="K291" s="159"/>
      <c r="L291" s="159"/>
      <c r="M291" s="161" t="str">
        <f t="shared" si="8"/>
        <v/>
      </c>
      <c r="N291" s="163" t="str">
        <f t="shared" si="9"/>
        <v/>
      </c>
      <c r="O291" s="143"/>
      <c r="P291" s="146"/>
      <c r="Q291" s="146"/>
    </row>
    <row r="292" spans="1:17" x14ac:dyDescent="0.3">
      <c r="A292" s="143"/>
      <c r="B292" s="146"/>
      <c r="C292" s="146"/>
      <c r="D292" s="146"/>
      <c r="E292" s="146"/>
      <c r="F292" s="151"/>
      <c r="G292" s="146"/>
      <c r="H292" s="154"/>
      <c r="I292" s="146"/>
      <c r="J292" s="146"/>
      <c r="K292" s="159"/>
      <c r="L292" s="159"/>
      <c r="M292" s="161" t="str">
        <f t="shared" si="8"/>
        <v/>
      </c>
      <c r="N292" s="163" t="str">
        <f t="shared" si="9"/>
        <v/>
      </c>
      <c r="O292" s="143"/>
      <c r="P292" s="146"/>
      <c r="Q292" s="146"/>
    </row>
    <row r="293" spans="1:17" x14ac:dyDescent="0.3">
      <c r="A293" s="143"/>
      <c r="B293" s="146"/>
      <c r="C293" s="146"/>
      <c r="D293" s="146"/>
      <c r="E293" s="146"/>
      <c r="F293" s="151"/>
      <c r="G293" s="146"/>
      <c r="H293" s="154"/>
      <c r="I293" s="146"/>
      <c r="J293" s="146"/>
      <c r="K293" s="159"/>
      <c r="L293" s="159"/>
      <c r="M293" s="161" t="str">
        <f t="shared" si="8"/>
        <v/>
      </c>
      <c r="N293" s="163" t="str">
        <f t="shared" si="9"/>
        <v/>
      </c>
      <c r="O293" s="143"/>
      <c r="P293" s="146"/>
      <c r="Q293" s="146"/>
    </row>
    <row r="294" spans="1:17" x14ac:dyDescent="0.3">
      <c r="A294" s="143"/>
      <c r="B294" s="146"/>
      <c r="C294" s="146"/>
      <c r="D294" s="146"/>
      <c r="E294" s="146"/>
      <c r="F294" s="151"/>
      <c r="G294" s="146"/>
      <c r="H294" s="154"/>
      <c r="I294" s="146"/>
      <c r="J294" s="146"/>
      <c r="K294" s="159"/>
      <c r="L294" s="159"/>
      <c r="M294" s="161" t="str">
        <f t="shared" si="8"/>
        <v/>
      </c>
      <c r="N294" s="163" t="str">
        <f t="shared" si="9"/>
        <v/>
      </c>
      <c r="O294" s="143"/>
      <c r="P294" s="146"/>
      <c r="Q294" s="146"/>
    </row>
    <row r="295" spans="1:17" x14ac:dyDescent="0.3">
      <c r="A295" s="143"/>
      <c r="B295" s="146"/>
      <c r="C295" s="146"/>
      <c r="D295" s="146"/>
      <c r="E295" s="146"/>
      <c r="F295" s="151"/>
      <c r="G295" s="146"/>
      <c r="H295" s="154"/>
      <c r="I295" s="146"/>
      <c r="J295" s="146"/>
      <c r="K295" s="159"/>
      <c r="L295" s="159"/>
      <c r="M295" s="161" t="str">
        <f t="shared" si="8"/>
        <v/>
      </c>
      <c r="N295" s="163" t="str">
        <f t="shared" si="9"/>
        <v/>
      </c>
      <c r="O295" s="143"/>
      <c r="P295" s="146"/>
      <c r="Q295" s="146"/>
    </row>
    <row r="296" spans="1:17" x14ac:dyDescent="0.3">
      <c r="A296" s="143"/>
      <c r="B296" s="146"/>
      <c r="C296" s="146"/>
      <c r="D296" s="146"/>
      <c r="E296" s="146"/>
      <c r="F296" s="151"/>
      <c r="G296" s="146"/>
      <c r="H296" s="154"/>
      <c r="I296" s="146"/>
      <c r="J296" s="146"/>
      <c r="K296" s="159"/>
      <c r="L296" s="159"/>
      <c r="M296" s="161" t="str">
        <f t="shared" si="8"/>
        <v/>
      </c>
      <c r="N296" s="163" t="str">
        <f t="shared" si="9"/>
        <v/>
      </c>
      <c r="O296" s="143"/>
      <c r="P296" s="146"/>
      <c r="Q296" s="146"/>
    </row>
    <row r="297" spans="1:17" x14ac:dyDescent="0.3">
      <c r="A297" s="143"/>
      <c r="B297" s="146"/>
      <c r="C297" s="146"/>
      <c r="D297" s="146"/>
      <c r="E297" s="146"/>
      <c r="F297" s="151"/>
      <c r="G297" s="146"/>
      <c r="H297" s="154"/>
      <c r="I297" s="146"/>
      <c r="J297" s="146"/>
      <c r="K297" s="159"/>
      <c r="L297" s="159"/>
      <c r="M297" s="161" t="str">
        <f t="shared" si="8"/>
        <v/>
      </c>
      <c r="N297" s="163" t="str">
        <f t="shared" si="9"/>
        <v/>
      </c>
      <c r="O297" s="143"/>
      <c r="P297" s="146"/>
      <c r="Q297" s="146"/>
    </row>
    <row r="298" spans="1:17" x14ac:dyDescent="0.3">
      <c r="A298" s="143"/>
      <c r="B298" s="146"/>
      <c r="C298" s="146"/>
      <c r="D298" s="146"/>
      <c r="E298" s="146"/>
      <c r="F298" s="151"/>
      <c r="G298" s="146"/>
      <c r="H298" s="154"/>
      <c r="I298" s="146"/>
      <c r="J298" s="146"/>
      <c r="K298" s="159"/>
      <c r="L298" s="159"/>
      <c r="M298" s="161" t="str">
        <f t="shared" si="8"/>
        <v/>
      </c>
      <c r="N298" s="163" t="str">
        <f t="shared" si="9"/>
        <v/>
      </c>
      <c r="O298" s="143"/>
      <c r="P298" s="146"/>
      <c r="Q298" s="146"/>
    </row>
    <row r="299" spans="1:17" x14ac:dyDescent="0.3">
      <c r="A299" s="143"/>
      <c r="B299" s="146"/>
      <c r="C299" s="146"/>
      <c r="D299" s="146"/>
      <c r="E299" s="146"/>
      <c r="F299" s="151"/>
      <c r="G299" s="146"/>
      <c r="H299" s="154"/>
      <c r="I299" s="146"/>
      <c r="J299" s="146"/>
      <c r="K299" s="159"/>
      <c r="L299" s="159"/>
      <c r="M299" s="161" t="str">
        <f t="shared" si="8"/>
        <v/>
      </c>
      <c r="N299" s="163" t="str">
        <f t="shared" si="9"/>
        <v/>
      </c>
      <c r="O299" s="143"/>
      <c r="P299" s="146"/>
      <c r="Q299" s="146"/>
    </row>
    <row r="300" spans="1:17" x14ac:dyDescent="0.3">
      <c r="A300" s="143"/>
      <c r="B300" s="146"/>
      <c r="C300" s="146"/>
      <c r="D300" s="146"/>
      <c r="E300" s="146"/>
      <c r="F300" s="151"/>
      <c r="G300" s="146"/>
      <c r="H300" s="154"/>
      <c r="I300" s="146"/>
      <c r="J300" s="146"/>
      <c r="K300" s="159"/>
      <c r="L300" s="159"/>
      <c r="M300" s="161" t="str">
        <f t="shared" si="8"/>
        <v/>
      </c>
      <c r="N300" s="163" t="str">
        <f t="shared" si="9"/>
        <v/>
      </c>
      <c r="O300" s="143"/>
      <c r="P300" s="146"/>
      <c r="Q300" s="146"/>
    </row>
    <row r="301" spans="1:17" x14ac:dyDescent="0.3">
      <c r="A301" s="143"/>
      <c r="B301" s="146"/>
      <c r="C301" s="146"/>
      <c r="D301" s="146"/>
      <c r="E301" s="146"/>
      <c r="F301" s="151"/>
      <c r="G301" s="146"/>
      <c r="H301" s="154"/>
      <c r="I301" s="146"/>
      <c r="J301" s="146"/>
      <c r="K301" s="159"/>
      <c r="L301" s="159"/>
      <c r="M301" s="161" t="str">
        <f t="shared" si="8"/>
        <v/>
      </c>
      <c r="N301" s="163" t="str">
        <f t="shared" si="9"/>
        <v/>
      </c>
      <c r="O301" s="143"/>
      <c r="P301" s="146"/>
      <c r="Q301" s="146"/>
    </row>
    <row r="302" spans="1:17" x14ac:dyDescent="0.3">
      <c r="A302" s="143"/>
      <c r="B302" s="146"/>
      <c r="C302" s="146"/>
      <c r="D302" s="146"/>
      <c r="E302" s="146"/>
      <c r="F302" s="151"/>
      <c r="G302" s="146"/>
      <c r="H302" s="154"/>
      <c r="I302" s="146"/>
      <c r="J302" s="146"/>
      <c r="K302" s="159"/>
      <c r="L302" s="159"/>
      <c r="M302" s="161" t="str">
        <f t="shared" si="8"/>
        <v/>
      </c>
      <c r="N302" s="163" t="str">
        <f t="shared" si="9"/>
        <v/>
      </c>
      <c r="O302" s="143"/>
      <c r="P302" s="146"/>
      <c r="Q302" s="146"/>
    </row>
    <row r="303" spans="1:17" x14ac:dyDescent="0.3">
      <c r="A303" s="143"/>
      <c r="B303" s="146"/>
      <c r="C303" s="146"/>
      <c r="D303" s="146"/>
      <c r="E303" s="146"/>
      <c r="F303" s="151"/>
      <c r="G303" s="146"/>
      <c r="H303" s="154"/>
      <c r="I303" s="146"/>
      <c r="J303" s="146"/>
      <c r="K303" s="159"/>
      <c r="L303" s="159"/>
      <c r="M303" s="161" t="str">
        <f t="shared" si="8"/>
        <v/>
      </c>
      <c r="N303" s="163" t="str">
        <f t="shared" si="9"/>
        <v/>
      </c>
      <c r="O303" s="143"/>
      <c r="P303" s="146"/>
      <c r="Q303" s="146"/>
    </row>
    <row r="304" spans="1:17" x14ac:dyDescent="0.3">
      <c r="A304" s="143"/>
      <c r="B304" s="146"/>
      <c r="C304" s="146"/>
      <c r="D304" s="146"/>
      <c r="E304" s="146"/>
      <c r="F304" s="151"/>
      <c r="G304" s="146"/>
      <c r="H304" s="154"/>
      <c r="I304" s="146"/>
      <c r="J304" s="146"/>
      <c r="K304" s="159"/>
      <c r="L304" s="159"/>
      <c r="M304" s="161" t="str">
        <f t="shared" si="8"/>
        <v/>
      </c>
      <c r="N304" s="163" t="str">
        <f t="shared" si="9"/>
        <v/>
      </c>
      <c r="O304" s="143"/>
      <c r="P304" s="146"/>
      <c r="Q304" s="146"/>
    </row>
    <row r="305" spans="1:17" x14ac:dyDescent="0.3">
      <c r="A305" s="143"/>
      <c r="B305" s="146"/>
      <c r="C305" s="146"/>
      <c r="D305" s="146"/>
      <c r="E305" s="146"/>
      <c r="F305" s="151"/>
      <c r="G305" s="146"/>
      <c r="H305" s="154"/>
      <c r="I305" s="146"/>
      <c r="J305" s="146"/>
      <c r="K305" s="159"/>
      <c r="L305" s="159"/>
      <c r="M305" s="161" t="str">
        <f t="shared" si="8"/>
        <v/>
      </c>
      <c r="N305" s="163" t="str">
        <f t="shared" si="9"/>
        <v/>
      </c>
      <c r="O305" s="143"/>
      <c r="P305" s="146"/>
      <c r="Q305" s="146"/>
    </row>
    <row r="306" spans="1:17" x14ac:dyDescent="0.3">
      <c r="A306" s="143"/>
      <c r="B306" s="146"/>
      <c r="C306" s="146"/>
      <c r="D306" s="146"/>
      <c r="E306" s="146"/>
      <c r="F306" s="151"/>
      <c r="G306" s="146"/>
      <c r="H306" s="154"/>
      <c r="I306" s="146"/>
      <c r="J306" s="146"/>
      <c r="K306" s="159"/>
      <c r="L306" s="159"/>
      <c r="M306" s="161" t="str">
        <f t="shared" si="8"/>
        <v/>
      </c>
      <c r="N306" s="163" t="str">
        <f t="shared" si="9"/>
        <v/>
      </c>
      <c r="O306" s="143"/>
      <c r="P306" s="146"/>
      <c r="Q306" s="146"/>
    </row>
    <row r="307" spans="1:17" x14ac:dyDescent="0.3">
      <c r="A307" s="143"/>
      <c r="B307" s="146"/>
      <c r="C307" s="146"/>
      <c r="D307" s="146"/>
      <c r="E307" s="146"/>
      <c r="F307" s="151"/>
      <c r="G307" s="146"/>
      <c r="H307" s="154"/>
      <c r="I307" s="146"/>
      <c r="J307" s="146"/>
      <c r="K307" s="159"/>
      <c r="L307" s="159"/>
      <c r="M307" s="161" t="str">
        <f t="shared" si="8"/>
        <v/>
      </c>
      <c r="N307" s="163" t="str">
        <f t="shared" si="9"/>
        <v/>
      </c>
      <c r="O307" s="143"/>
      <c r="P307" s="146"/>
      <c r="Q307" s="146"/>
    </row>
    <row r="308" spans="1:17" x14ac:dyDescent="0.3">
      <c r="A308" s="143"/>
      <c r="B308" s="146"/>
      <c r="C308" s="146"/>
      <c r="D308" s="146"/>
      <c r="E308" s="146"/>
      <c r="F308" s="151"/>
      <c r="G308" s="146"/>
      <c r="H308" s="154"/>
      <c r="I308" s="146"/>
      <c r="J308" s="146"/>
      <c r="K308" s="159"/>
      <c r="L308" s="159"/>
      <c r="M308" s="161" t="str">
        <f t="shared" si="8"/>
        <v/>
      </c>
      <c r="N308" s="163" t="str">
        <f t="shared" si="9"/>
        <v/>
      </c>
      <c r="O308" s="143"/>
      <c r="P308" s="146"/>
      <c r="Q308" s="146"/>
    </row>
    <row r="309" spans="1:17" x14ac:dyDescent="0.3">
      <c r="A309" s="143"/>
      <c r="B309" s="146"/>
      <c r="C309" s="146"/>
      <c r="D309" s="146"/>
      <c r="E309" s="146"/>
      <c r="F309" s="151"/>
      <c r="G309" s="146"/>
      <c r="H309" s="154"/>
      <c r="I309" s="146"/>
      <c r="J309" s="146"/>
      <c r="K309" s="159"/>
      <c r="L309" s="159"/>
      <c r="M309" s="161" t="str">
        <f t="shared" si="8"/>
        <v/>
      </c>
      <c r="N309" s="163" t="str">
        <f t="shared" si="9"/>
        <v/>
      </c>
      <c r="O309" s="143"/>
      <c r="P309" s="146"/>
      <c r="Q309" s="146"/>
    </row>
    <row r="310" spans="1:17" x14ac:dyDescent="0.3">
      <c r="A310" s="143"/>
      <c r="B310" s="146"/>
      <c r="C310" s="146"/>
      <c r="D310" s="146"/>
      <c r="E310" s="146"/>
      <c r="F310" s="151"/>
      <c r="G310" s="146"/>
      <c r="H310" s="154"/>
      <c r="I310" s="146"/>
      <c r="J310" s="146"/>
      <c r="K310" s="159"/>
      <c r="L310" s="159"/>
      <c r="M310" s="161" t="str">
        <f t="shared" si="8"/>
        <v/>
      </c>
      <c r="N310" s="163" t="str">
        <f t="shared" si="9"/>
        <v/>
      </c>
      <c r="O310" s="143"/>
      <c r="P310" s="146"/>
      <c r="Q310" s="146"/>
    </row>
    <row r="311" spans="1:17" x14ac:dyDescent="0.3">
      <c r="A311" s="143"/>
      <c r="B311" s="146"/>
      <c r="C311" s="146"/>
      <c r="D311" s="146"/>
      <c r="E311" s="146"/>
      <c r="F311" s="151"/>
      <c r="G311" s="146"/>
      <c r="H311" s="154"/>
      <c r="I311" s="146"/>
      <c r="J311" s="146"/>
      <c r="K311" s="159"/>
      <c r="L311" s="159"/>
      <c r="M311" s="161" t="str">
        <f t="shared" si="8"/>
        <v/>
      </c>
      <c r="N311" s="163" t="str">
        <f t="shared" si="9"/>
        <v/>
      </c>
      <c r="O311" s="143"/>
      <c r="P311" s="146"/>
      <c r="Q311" s="146"/>
    </row>
    <row r="312" spans="1:17" x14ac:dyDescent="0.3">
      <c r="A312" s="143"/>
      <c r="B312" s="146"/>
      <c r="C312" s="146"/>
      <c r="D312" s="146"/>
      <c r="E312" s="146"/>
      <c r="F312" s="151"/>
      <c r="G312" s="146"/>
      <c r="H312" s="154"/>
      <c r="I312" s="146"/>
      <c r="J312" s="146"/>
      <c r="K312" s="159"/>
      <c r="L312" s="159"/>
      <c r="M312" s="161" t="str">
        <f t="shared" si="8"/>
        <v/>
      </c>
      <c r="N312" s="163" t="str">
        <f t="shared" si="9"/>
        <v/>
      </c>
      <c r="O312" s="143"/>
      <c r="P312" s="146"/>
      <c r="Q312" s="146"/>
    </row>
    <row r="313" spans="1:17" x14ac:dyDescent="0.3">
      <c r="A313" s="143"/>
      <c r="B313" s="146"/>
      <c r="C313" s="146"/>
      <c r="D313" s="146"/>
      <c r="E313" s="146"/>
      <c r="F313" s="151"/>
      <c r="G313" s="146"/>
      <c r="H313" s="154"/>
      <c r="I313" s="146"/>
      <c r="J313" s="146"/>
      <c r="K313" s="159"/>
      <c r="L313" s="159"/>
      <c r="M313" s="161" t="str">
        <f t="shared" si="8"/>
        <v/>
      </c>
      <c r="N313" s="163" t="str">
        <f t="shared" si="9"/>
        <v/>
      </c>
      <c r="O313" s="143"/>
      <c r="P313" s="146"/>
      <c r="Q313" s="146"/>
    </row>
    <row r="314" spans="1:17" x14ac:dyDescent="0.3">
      <c r="A314" s="143"/>
      <c r="B314" s="146"/>
      <c r="C314" s="146"/>
      <c r="D314" s="146"/>
      <c r="E314" s="146"/>
      <c r="F314" s="151"/>
      <c r="G314" s="146"/>
      <c r="H314" s="154"/>
      <c r="I314" s="146"/>
      <c r="J314" s="146"/>
      <c r="K314" s="159"/>
      <c r="L314" s="159"/>
      <c r="M314" s="161" t="str">
        <f t="shared" si="8"/>
        <v/>
      </c>
      <c r="N314" s="163" t="str">
        <f t="shared" si="9"/>
        <v/>
      </c>
      <c r="O314" s="143"/>
      <c r="P314" s="146"/>
      <c r="Q314" s="146"/>
    </row>
    <row r="315" spans="1:17" x14ac:dyDescent="0.3">
      <c r="A315" s="143"/>
      <c r="B315" s="146"/>
      <c r="C315" s="146"/>
      <c r="D315" s="146"/>
      <c r="E315" s="146"/>
      <c r="F315" s="151"/>
      <c r="G315" s="146"/>
      <c r="H315" s="154"/>
      <c r="I315" s="146"/>
      <c r="J315" s="146"/>
      <c r="K315" s="159"/>
      <c r="L315" s="159"/>
      <c r="M315" s="161" t="str">
        <f t="shared" si="8"/>
        <v/>
      </c>
      <c r="N315" s="163" t="str">
        <f t="shared" si="9"/>
        <v/>
      </c>
      <c r="O315" s="143"/>
      <c r="P315" s="146"/>
      <c r="Q315" s="146"/>
    </row>
    <row r="316" spans="1:17" x14ac:dyDescent="0.3">
      <c r="A316" s="143"/>
      <c r="B316" s="146"/>
      <c r="C316" s="146"/>
      <c r="D316" s="146"/>
      <c r="E316" s="146"/>
      <c r="F316" s="151"/>
      <c r="G316" s="146"/>
      <c r="H316" s="154"/>
      <c r="I316" s="146"/>
      <c r="J316" s="146"/>
      <c r="K316" s="159"/>
      <c r="L316" s="159"/>
      <c r="M316" s="161" t="str">
        <f t="shared" si="8"/>
        <v/>
      </c>
      <c r="N316" s="163" t="str">
        <f t="shared" si="9"/>
        <v/>
      </c>
      <c r="O316" s="143"/>
      <c r="P316" s="146"/>
      <c r="Q316" s="146"/>
    </row>
    <row r="317" spans="1:17" x14ac:dyDescent="0.3">
      <c r="A317" s="143"/>
      <c r="B317" s="146"/>
      <c r="C317" s="146"/>
      <c r="D317" s="146"/>
      <c r="E317" s="146"/>
      <c r="F317" s="151"/>
      <c r="G317" s="146"/>
      <c r="H317" s="154"/>
      <c r="I317" s="146"/>
      <c r="J317" s="146"/>
      <c r="K317" s="159"/>
      <c r="L317" s="159"/>
      <c r="M317" s="161" t="str">
        <f t="shared" si="8"/>
        <v/>
      </c>
      <c r="N317" s="163" t="str">
        <f t="shared" si="9"/>
        <v/>
      </c>
      <c r="O317" s="143"/>
      <c r="P317" s="146"/>
      <c r="Q317" s="146"/>
    </row>
    <row r="318" spans="1:17" x14ac:dyDescent="0.3">
      <c r="A318" s="143"/>
      <c r="B318" s="146"/>
      <c r="C318" s="146"/>
      <c r="D318" s="146"/>
      <c r="E318" s="146"/>
      <c r="F318" s="151"/>
      <c r="G318" s="146"/>
      <c r="H318" s="154"/>
      <c r="I318" s="146"/>
      <c r="J318" s="146"/>
      <c r="K318" s="159"/>
      <c r="L318" s="159"/>
      <c r="M318" s="161" t="str">
        <f t="shared" si="8"/>
        <v/>
      </c>
      <c r="N318" s="163" t="str">
        <f t="shared" si="9"/>
        <v/>
      </c>
      <c r="O318" s="143"/>
      <c r="P318" s="146"/>
      <c r="Q318" s="146"/>
    </row>
    <row r="319" spans="1:17" x14ac:dyDescent="0.3">
      <c r="A319" s="143"/>
      <c r="B319" s="146"/>
      <c r="C319" s="146"/>
      <c r="D319" s="146"/>
      <c r="E319" s="146"/>
      <c r="F319" s="151"/>
      <c r="G319" s="146"/>
      <c r="H319" s="154"/>
      <c r="I319" s="146"/>
      <c r="J319" s="146"/>
      <c r="K319" s="159"/>
      <c r="L319" s="159"/>
      <c r="M319" s="161" t="str">
        <f t="shared" si="8"/>
        <v/>
      </c>
      <c r="N319" s="163" t="str">
        <f t="shared" si="9"/>
        <v/>
      </c>
      <c r="O319" s="143"/>
      <c r="P319" s="146"/>
      <c r="Q319" s="146"/>
    </row>
    <row r="320" spans="1:17" x14ac:dyDescent="0.3">
      <c r="A320" s="143"/>
      <c r="B320" s="146"/>
      <c r="C320" s="146"/>
      <c r="D320" s="146"/>
      <c r="E320" s="146"/>
      <c r="F320" s="151"/>
      <c r="G320" s="146"/>
      <c r="H320" s="154"/>
      <c r="I320" s="146"/>
      <c r="J320" s="146"/>
      <c r="K320" s="159"/>
      <c r="L320" s="159"/>
      <c r="M320" s="161" t="str">
        <f t="shared" si="8"/>
        <v/>
      </c>
      <c r="N320" s="163" t="str">
        <f t="shared" si="9"/>
        <v/>
      </c>
      <c r="O320" s="143"/>
      <c r="P320" s="146"/>
      <c r="Q320" s="146"/>
    </row>
    <row r="321" spans="1:17" x14ac:dyDescent="0.3">
      <c r="A321" s="143"/>
      <c r="B321" s="146"/>
      <c r="C321" s="146"/>
      <c r="D321" s="146"/>
      <c r="E321" s="146"/>
      <c r="F321" s="151"/>
      <c r="G321" s="146"/>
      <c r="H321" s="154"/>
      <c r="I321" s="146"/>
      <c r="J321" s="146"/>
      <c r="K321" s="159"/>
      <c r="L321" s="159"/>
      <c r="M321" s="161" t="str">
        <f t="shared" si="8"/>
        <v/>
      </c>
      <c r="N321" s="163" t="str">
        <f t="shared" si="9"/>
        <v/>
      </c>
      <c r="O321" s="143"/>
      <c r="P321" s="146"/>
      <c r="Q321" s="146"/>
    </row>
    <row r="322" spans="1:17" x14ac:dyDescent="0.3">
      <c r="A322" s="143"/>
      <c r="B322" s="146"/>
      <c r="C322" s="146"/>
      <c r="D322" s="146"/>
      <c r="E322" s="146"/>
      <c r="F322" s="151"/>
      <c r="G322" s="146"/>
      <c r="H322" s="154"/>
      <c r="I322" s="146"/>
      <c r="J322" s="146"/>
      <c r="K322" s="159"/>
      <c r="L322" s="159"/>
      <c r="M322" s="161" t="str">
        <f t="shared" si="8"/>
        <v/>
      </c>
      <c r="N322" s="163" t="str">
        <f t="shared" si="9"/>
        <v/>
      </c>
      <c r="O322" s="143"/>
      <c r="P322" s="146"/>
      <c r="Q322" s="146"/>
    </row>
    <row r="323" spans="1:17" x14ac:dyDescent="0.3">
      <c r="A323" s="143"/>
      <c r="B323" s="146"/>
      <c r="C323" s="146"/>
      <c r="D323" s="146"/>
      <c r="E323" s="146"/>
      <c r="F323" s="151"/>
      <c r="G323" s="146"/>
      <c r="H323" s="154"/>
      <c r="I323" s="146"/>
      <c r="J323" s="146"/>
      <c r="K323" s="159"/>
      <c r="L323" s="159"/>
      <c r="M323" s="161" t="str">
        <f t="shared" ref="M323:M386" si="10">IF(OR(K323="",L323=""),"",L323-K323)</f>
        <v/>
      </c>
      <c r="N323" s="163" t="str">
        <f t="shared" ref="N323:N386" si="11">IF(OR(K323="",L323=""),"",IF(AND(H323="STANDARD",I323="NO",M323&lt;31),"YES",IF(AND(H323="STANDARD",I323="YES",M323&lt;45),"YES",IF(AND(H323="EXPEDITED",I323="NO",M323&lt;=3),"YES",IF(AND(H323="EXPEDITED",I323="YES",M323&lt;18),"YES","NO")))))</f>
        <v/>
      </c>
      <c r="O323" s="143"/>
      <c r="P323" s="146"/>
      <c r="Q323" s="146"/>
    </row>
    <row r="324" spans="1:17" x14ac:dyDescent="0.3">
      <c r="A324" s="143"/>
      <c r="B324" s="146"/>
      <c r="C324" s="146"/>
      <c r="D324" s="146"/>
      <c r="E324" s="146"/>
      <c r="F324" s="151"/>
      <c r="G324" s="146"/>
      <c r="H324" s="154"/>
      <c r="I324" s="146"/>
      <c r="J324" s="146"/>
      <c r="K324" s="159"/>
      <c r="L324" s="159"/>
      <c r="M324" s="161" t="str">
        <f t="shared" si="10"/>
        <v/>
      </c>
      <c r="N324" s="163" t="str">
        <f t="shared" si="11"/>
        <v/>
      </c>
      <c r="O324" s="143"/>
      <c r="P324" s="146"/>
      <c r="Q324" s="146"/>
    </row>
    <row r="325" spans="1:17" x14ac:dyDescent="0.3">
      <c r="A325" s="143"/>
      <c r="B325" s="146"/>
      <c r="C325" s="146"/>
      <c r="D325" s="146"/>
      <c r="E325" s="146"/>
      <c r="F325" s="151"/>
      <c r="G325" s="146"/>
      <c r="H325" s="154"/>
      <c r="I325" s="146"/>
      <c r="J325" s="146"/>
      <c r="K325" s="159"/>
      <c r="L325" s="159"/>
      <c r="M325" s="161" t="str">
        <f t="shared" si="10"/>
        <v/>
      </c>
      <c r="N325" s="163" t="str">
        <f t="shared" si="11"/>
        <v/>
      </c>
      <c r="O325" s="143"/>
      <c r="P325" s="146"/>
      <c r="Q325" s="146"/>
    </row>
    <row r="326" spans="1:17" x14ac:dyDescent="0.3">
      <c r="A326" s="143"/>
      <c r="B326" s="146"/>
      <c r="C326" s="146"/>
      <c r="D326" s="146"/>
      <c r="E326" s="146"/>
      <c r="F326" s="151"/>
      <c r="G326" s="146"/>
      <c r="H326" s="154"/>
      <c r="I326" s="146"/>
      <c r="J326" s="146"/>
      <c r="K326" s="159"/>
      <c r="L326" s="159"/>
      <c r="M326" s="161" t="str">
        <f t="shared" si="10"/>
        <v/>
      </c>
      <c r="N326" s="163" t="str">
        <f t="shared" si="11"/>
        <v/>
      </c>
      <c r="O326" s="143"/>
      <c r="P326" s="146"/>
      <c r="Q326" s="146"/>
    </row>
    <row r="327" spans="1:17" x14ac:dyDescent="0.3">
      <c r="A327" s="143"/>
      <c r="B327" s="146"/>
      <c r="C327" s="146"/>
      <c r="D327" s="146"/>
      <c r="E327" s="146"/>
      <c r="F327" s="151"/>
      <c r="G327" s="146"/>
      <c r="H327" s="154"/>
      <c r="I327" s="146"/>
      <c r="J327" s="146"/>
      <c r="K327" s="159"/>
      <c r="L327" s="159"/>
      <c r="M327" s="161" t="str">
        <f t="shared" si="10"/>
        <v/>
      </c>
      <c r="N327" s="163" t="str">
        <f t="shared" si="11"/>
        <v/>
      </c>
      <c r="O327" s="143"/>
      <c r="P327" s="146"/>
      <c r="Q327" s="146"/>
    </row>
    <row r="328" spans="1:17" x14ac:dyDescent="0.3">
      <c r="A328" s="143"/>
      <c r="B328" s="146"/>
      <c r="C328" s="146"/>
      <c r="D328" s="146"/>
      <c r="E328" s="146"/>
      <c r="F328" s="151"/>
      <c r="G328" s="146"/>
      <c r="H328" s="154"/>
      <c r="I328" s="146"/>
      <c r="J328" s="146"/>
      <c r="K328" s="159"/>
      <c r="L328" s="159"/>
      <c r="M328" s="161" t="str">
        <f t="shared" si="10"/>
        <v/>
      </c>
      <c r="N328" s="163" t="str">
        <f t="shared" si="11"/>
        <v/>
      </c>
      <c r="O328" s="143"/>
      <c r="P328" s="146"/>
      <c r="Q328" s="146"/>
    </row>
    <row r="329" spans="1:17" x14ac:dyDescent="0.3">
      <c r="A329" s="143"/>
      <c r="B329" s="146"/>
      <c r="C329" s="146"/>
      <c r="D329" s="146"/>
      <c r="E329" s="146"/>
      <c r="F329" s="151"/>
      <c r="G329" s="146"/>
      <c r="H329" s="154"/>
      <c r="I329" s="146"/>
      <c r="J329" s="146"/>
      <c r="K329" s="159"/>
      <c r="L329" s="159"/>
      <c r="M329" s="161" t="str">
        <f t="shared" si="10"/>
        <v/>
      </c>
      <c r="N329" s="163" t="str">
        <f t="shared" si="11"/>
        <v/>
      </c>
      <c r="O329" s="143"/>
      <c r="P329" s="146"/>
      <c r="Q329" s="146"/>
    </row>
    <row r="330" spans="1:17" x14ac:dyDescent="0.3">
      <c r="A330" s="143"/>
      <c r="B330" s="146"/>
      <c r="C330" s="146"/>
      <c r="D330" s="146"/>
      <c r="E330" s="146"/>
      <c r="F330" s="151"/>
      <c r="G330" s="146"/>
      <c r="H330" s="154"/>
      <c r="I330" s="146"/>
      <c r="J330" s="146"/>
      <c r="K330" s="159"/>
      <c r="L330" s="159"/>
      <c r="M330" s="161" t="str">
        <f t="shared" si="10"/>
        <v/>
      </c>
      <c r="N330" s="163" t="str">
        <f t="shared" si="11"/>
        <v/>
      </c>
      <c r="O330" s="143"/>
      <c r="P330" s="146"/>
      <c r="Q330" s="146"/>
    </row>
    <row r="331" spans="1:17" x14ac:dyDescent="0.3">
      <c r="A331" s="143"/>
      <c r="B331" s="146"/>
      <c r="C331" s="146"/>
      <c r="D331" s="146"/>
      <c r="E331" s="146"/>
      <c r="F331" s="151"/>
      <c r="G331" s="146"/>
      <c r="H331" s="154"/>
      <c r="I331" s="146"/>
      <c r="J331" s="146"/>
      <c r="K331" s="159"/>
      <c r="L331" s="159"/>
      <c r="M331" s="161" t="str">
        <f t="shared" si="10"/>
        <v/>
      </c>
      <c r="N331" s="163" t="str">
        <f t="shared" si="11"/>
        <v/>
      </c>
      <c r="O331" s="143"/>
      <c r="P331" s="146"/>
      <c r="Q331" s="146"/>
    </row>
    <row r="332" spans="1:17" x14ac:dyDescent="0.3">
      <c r="A332" s="143"/>
      <c r="B332" s="146"/>
      <c r="C332" s="146"/>
      <c r="D332" s="146"/>
      <c r="E332" s="146"/>
      <c r="F332" s="151"/>
      <c r="G332" s="146"/>
      <c r="H332" s="154"/>
      <c r="I332" s="146"/>
      <c r="J332" s="146"/>
      <c r="K332" s="159"/>
      <c r="L332" s="159"/>
      <c r="M332" s="161" t="str">
        <f t="shared" si="10"/>
        <v/>
      </c>
      <c r="N332" s="163" t="str">
        <f t="shared" si="11"/>
        <v/>
      </c>
      <c r="O332" s="143"/>
      <c r="P332" s="146"/>
      <c r="Q332" s="146"/>
    </row>
    <row r="333" spans="1:17" x14ac:dyDescent="0.3">
      <c r="A333" s="143"/>
      <c r="B333" s="146"/>
      <c r="C333" s="146"/>
      <c r="D333" s="146"/>
      <c r="E333" s="146"/>
      <c r="F333" s="151"/>
      <c r="G333" s="146"/>
      <c r="H333" s="154"/>
      <c r="I333" s="146"/>
      <c r="J333" s="146"/>
      <c r="K333" s="159"/>
      <c r="L333" s="159"/>
      <c r="M333" s="161" t="str">
        <f t="shared" si="10"/>
        <v/>
      </c>
      <c r="N333" s="163" t="str">
        <f t="shared" si="11"/>
        <v/>
      </c>
      <c r="O333" s="143"/>
      <c r="P333" s="146"/>
      <c r="Q333" s="146"/>
    </row>
    <row r="334" spans="1:17" x14ac:dyDescent="0.3">
      <c r="A334" s="143"/>
      <c r="B334" s="146"/>
      <c r="C334" s="146"/>
      <c r="D334" s="146"/>
      <c r="E334" s="146"/>
      <c r="F334" s="151"/>
      <c r="G334" s="146"/>
      <c r="H334" s="154"/>
      <c r="I334" s="146"/>
      <c r="J334" s="146"/>
      <c r="K334" s="159"/>
      <c r="L334" s="159"/>
      <c r="M334" s="161" t="str">
        <f t="shared" si="10"/>
        <v/>
      </c>
      <c r="N334" s="163" t="str">
        <f t="shared" si="11"/>
        <v/>
      </c>
      <c r="O334" s="143"/>
      <c r="P334" s="146"/>
      <c r="Q334" s="146"/>
    </row>
    <row r="335" spans="1:17" x14ac:dyDescent="0.3">
      <c r="A335" s="143"/>
      <c r="B335" s="146"/>
      <c r="C335" s="146"/>
      <c r="D335" s="146"/>
      <c r="E335" s="146"/>
      <c r="F335" s="151"/>
      <c r="G335" s="146"/>
      <c r="H335" s="154"/>
      <c r="I335" s="146"/>
      <c r="J335" s="146"/>
      <c r="K335" s="159"/>
      <c r="L335" s="159"/>
      <c r="M335" s="161" t="str">
        <f t="shared" si="10"/>
        <v/>
      </c>
      <c r="N335" s="163" t="str">
        <f t="shared" si="11"/>
        <v/>
      </c>
      <c r="O335" s="143"/>
      <c r="P335" s="146"/>
      <c r="Q335" s="146"/>
    </row>
    <row r="336" spans="1:17" x14ac:dyDescent="0.3">
      <c r="A336" s="143"/>
      <c r="B336" s="146"/>
      <c r="C336" s="146"/>
      <c r="D336" s="146"/>
      <c r="E336" s="146"/>
      <c r="F336" s="151"/>
      <c r="G336" s="146"/>
      <c r="H336" s="154"/>
      <c r="I336" s="146"/>
      <c r="J336" s="146"/>
      <c r="K336" s="159"/>
      <c r="L336" s="159"/>
      <c r="M336" s="161" t="str">
        <f t="shared" si="10"/>
        <v/>
      </c>
      <c r="N336" s="163" t="str">
        <f t="shared" si="11"/>
        <v/>
      </c>
      <c r="O336" s="143"/>
      <c r="P336" s="146"/>
      <c r="Q336" s="146"/>
    </row>
    <row r="337" spans="1:17" x14ac:dyDescent="0.3">
      <c r="A337" s="143"/>
      <c r="B337" s="146"/>
      <c r="C337" s="146"/>
      <c r="D337" s="146"/>
      <c r="E337" s="146"/>
      <c r="F337" s="151"/>
      <c r="G337" s="146"/>
      <c r="H337" s="154"/>
      <c r="I337" s="146"/>
      <c r="J337" s="146"/>
      <c r="K337" s="159"/>
      <c r="L337" s="159"/>
      <c r="M337" s="161" t="str">
        <f t="shared" si="10"/>
        <v/>
      </c>
      <c r="N337" s="163" t="str">
        <f t="shared" si="11"/>
        <v/>
      </c>
      <c r="O337" s="143"/>
      <c r="P337" s="146"/>
      <c r="Q337" s="146"/>
    </row>
    <row r="338" spans="1:17" x14ac:dyDescent="0.3">
      <c r="A338" s="143"/>
      <c r="B338" s="146"/>
      <c r="C338" s="146"/>
      <c r="D338" s="146"/>
      <c r="E338" s="146"/>
      <c r="F338" s="151"/>
      <c r="G338" s="146"/>
      <c r="H338" s="154"/>
      <c r="I338" s="146"/>
      <c r="J338" s="146"/>
      <c r="K338" s="159"/>
      <c r="L338" s="159"/>
      <c r="M338" s="161" t="str">
        <f t="shared" si="10"/>
        <v/>
      </c>
      <c r="N338" s="163" t="str">
        <f t="shared" si="11"/>
        <v/>
      </c>
      <c r="O338" s="143"/>
      <c r="P338" s="146"/>
      <c r="Q338" s="146"/>
    </row>
    <row r="339" spans="1:17" x14ac:dyDescent="0.3">
      <c r="A339" s="143"/>
      <c r="B339" s="146"/>
      <c r="C339" s="146"/>
      <c r="D339" s="146"/>
      <c r="E339" s="146"/>
      <c r="F339" s="151"/>
      <c r="G339" s="146"/>
      <c r="H339" s="154"/>
      <c r="I339" s="146"/>
      <c r="J339" s="146"/>
      <c r="K339" s="159"/>
      <c r="L339" s="159"/>
      <c r="M339" s="161" t="str">
        <f t="shared" si="10"/>
        <v/>
      </c>
      <c r="N339" s="163" t="str">
        <f t="shared" si="11"/>
        <v/>
      </c>
      <c r="O339" s="143"/>
      <c r="P339" s="146"/>
      <c r="Q339" s="146"/>
    </row>
    <row r="340" spans="1:17" x14ac:dyDescent="0.3">
      <c r="A340" s="143"/>
      <c r="B340" s="146"/>
      <c r="C340" s="146"/>
      <c r="D340" s="146"/>
      <c r="E340" s="146"/>
      <c r="F340" s="151"/>
      <c r="G340" s="146"/>
      <c r="H340" s="154"/>
      <c r="I340" s="146"/>
      <c r="J340" s="146"/>
      <c r="K340" s="159"/>
      <c r="L340" s="159"/>
      <c r="M340" s="161" t="str">
        <f t="shared" si="10"/>
        <v/>
      </c>
      <c r="N340" s="163" t="str">
        <f t="shared" si="11"/>
        <v/>
      </c>
      <c r="O340" s="143"/>
      <c r="P340" s="146"/>
      <c r="Q340" s="146"/>
    </row>
    <row r="341" spans="1:17" x14ac:dyDescent="0.3">
      <c r="A341" s="143"/>
      <c r="B341" s="146"/>
      <c r="C341" s="146"/>
      <c r="D341" s="146"/>
      <c r="E341" s="146"/>
      <c r="F341" s="151"/>
      <c r="G341" s="146"/>
      <c r="H341" s="154"/>
      <c r="I341" s="146"/>
      <c r="J341" s="146"/>
      <c r="K341" s="159"/>
      <c r="L341" s="159"/>
      <c r="M341" s="161" t="str">
        <f t="shared" si="10"/>
        <v/>
      </c>
      <c r="N341" s="163" t="str">
        <f t="shared" si="11"/>
        <v/>
      </c>
      <c r="O341" s="143"/>
      <c r="P341" s="146"/>
      <c r="Q341" s="146"/>
    </row>
    <row r="342" spans="1:17" x14ac:dyDescent="0.3">
      <c r="A342" s="143"/>
      <c r="B342" s="146"/>
      <c r="C342" s="146"/>
      <c r="D342" s="146"/>
      <c r="E342" s="146"/>
      <c r="F342" s="151"/>
      <c r="G342" s="146"/>
      <c r="H342" s="154"/>
      <c r="I342" s="146"/>
      <c r="J342" s="146"/>
      <c r="K342" s="159"/>
      <c r="L342" s="159"/>
      <c r="M342" s="161" t="str">
        <f t="shared" si="10"/>
        <v/>
      </c>
      <c r="N342" s="163" t="str">
        <f t="shared" si="11"/>
        <v/>
      </c>
      <c r="O342" s="143"/>
      <c r="P342" s="146"/>
      <c r="Q342" s="146"/>
    </row>
    <row r="343" spans="1:17" x14ac:dyDescent="0.3">
      <c r="A343" s="143"/>
      <c r="B343" s="146"/>
      <c r="C343" s="146"/>
      <c r="D343" s="146"/>
      <c r="E343" s="146"/>
      <c r="F343" s="151"/>
      <c r="G343" s="146"/>
      <c r="H343" s="154"/>
      <c r="I343" s="146"/>
      <c r="J343" s="146"/>
      <c r="K343" s="159"/>
      <c r="L343" s="159"/>
      <c r="M343" s="161" t="str">
        <f t="shared" si="10"/>
        <v/>
      </c>
      <c r="N343" s="163" t="str">
        <f t="shared" si="11"/>
        <v/>
      </c>
      <c r="O343" s="143"/>
      <c r="P343" s="146"/>
      <c r="Q343" s="146"/>
    </row>
    <row r="344" spans="1:17" x14ac:dyDescent="0.3">
      <c r="A344" s="143"/>
      <c r="B344" s="146"/>
      <c r="C344" s="146"/>
      <c r="D344" s="146"/>
      <c r="E344" s="146"/>
      <c r="F344" s="151"/>
      <c r="G344" s="146"/>
      <c r="H344" s="154"/>
      <c r="I344" s="146"/>
      <c r="J344" s="146"/>
      <c r="K344" s="159"/>
      <c r="L344" s="159"/>
      <c r="M344" s="161" t="str">
        <f t="shared" si="10"/>
        <v/>
      </c>
      <c r="N344" s="163" t="str">
        <f t="shared" si="11"/>
        <v/>
      </c>
      <c r="O344" s="143"/>
      <c r="P344" s="146"/>
      <c r="Q344" s="146"/>
    </row>
    <row r="345" spans="1:17" x14ac:dyDescent="0.3">
      <c r="A345" s="143"/>
      <c r="B345" s="146"/>
      <c r="C345" s="146"/>
      <c r="D345" s="146"/>
      <c r="E345" s="146"/>
      <c r="F345" s="151"/>
      <c r="G345" s="146"/>
      <c r="H345" s="154"/>
      <c r="I345" s="146"/>
      <c r="J345" s="146"/>
      <c r="K345" s="159"/>
      <c r="L345" s="159"/>
      <c r="M345" s="161" t="str">
        <f t="shared" si="10"/>
        <v/>
      </c>
      <c r="N345" s="163" t="str">
        <f t="shared" si="11"/>
        <v/>
      </c>
      <c r="O345" s="143"/>
      <c r="P345" s="146"/>
      <c r="Q345" s="146"/>
    </row>
    <row r="346" spans="1:17" x14ac:dyDescent="0.3">
      <c r="A346" s="143"/>
      <c r="B346" s="146"/>
      <c r="C346" s="146"/>
      <c r="D346" s="146"/>
      <c r="E346" s="146"/>
      <c r="F346" s="151"/>
      <c r="G346" s="146"/>
      <c r="H346" s="154"/>
      <c r="I346" s="146"/>
      <c r="J346" s="146"/>
      <c r="K346" s="159"/>
      <c r="L346" s="159"/>
      <c r="M346" s="161" t="str">
        <f t="shared" si="10"/>
        <v/>
      </c>
      <c r="N346" s="163" t="str">
        <f t="shared" si="11"/>
        <v/>
      </c>
      <c r="O346" s="143"/>
      <c r="P346" s="146"/>
      <c r="Q346" s="146"/>
    </row>
    <row r="347" spans="1:17" x14ac:dyDescent="0.3">
      <c r="A347" s="143"/>
      <c r="B347" s="146"/>
      <c r="C347" s="146"/>
      <c r="D347" s="146"/>
      <c r="E347" s="146"/>
      <c r="F347" s="151"/>
      <c r="G347" s="146"/>
      <c r="H347" s="154"/>
      <c r="I347" s="146"/>
      <c r="J347" s="146"/>
      <c r="K347" s="159"/>
      <c r="L347" s="159"/>
      <c r="M347" s="161" t="str">
        <f t="shared" si="10"/>
        <v/>
      </c>
      <c r="N347" s="163" t="str">
        <f t="shared" si="11"/>
        <v/>
      </c>
      <c r="O347" s="143"/>
      <c r="P347" s="146"/>
      <c r="Q347" s="146"/>
    </row>
    <row r="348" spans="1:17" x14ac:dyDescent="0.3">
      <c r="A348" s="143"/>
      <c r="B348" s="146"/>
      <c r="C348" s="146"/>
      <c r="D348" s="146"/>
      <c r="E348" s="146"/>
      <c r="F348" s="151"/>
      <c r="G348" s="146"/>
      <c r="H348" s="154"/>
      <c r="I348" s="146"/>
      <c r="J348" s="146"/>
      <c r="K348" s="159"/>
      <c r="L348" s="159"/>
      <c r="M348" s="161" t="str">
        <f t="shared" si="10"/>
        <v/>
      </c>
      <c r="N348" s="163" t="str">
        <f t="shared" si="11"/>
        <v/>
      </c>
      <c r="O348" s="143"/>
      <c r="P348" s="146"/>
      <c r="Q348" s="146"/>
    </row>
    <row r="349" spans="1:17" x14ac:dyDescent="0.3">
      <c r="A349" s="143"/>
      <c r="B349" s="146"/>
      <c r="C349" s="146"/>
      <c r="D349" s="146"/>
      <c r="E349" s="146"/>
      <c r="F349" s="151"/>
      <c r="G349" s="146"/>
      <c r="H349" s="154"/>
      <c r="I349" s="146"/>
      <c r="J349" s="146"/>
      <c r="K349" s="159"/>
      <c r="L349" s="159"/>
      <c r="M349" s="161" t="str">
        <f t="shared" si="10"/>
        <v/>
      </c>
      <c r="N349" s="163" t="str">
        <f t="shared" si="11"/>
        <v/>
      </c>
      <c r="O349" s="143"/>
      <c r="P349" s="146"/>
      <c r="Q349" s="146"/>
    </row>
    <row r="350" spans="1:17" x14ac:dyDescent="0.3">
      <c r="A350" s="143"/>
      <c r="B350" s="146"/>
      <c r="C350" s="146"/>
      <c r="D350" s="146"/>
      <c r="E350" s="146"/>
      <c r="F350" s="151"/>
      <c r="G350" s="146"/>
      <c r="H350" s="154"/>
      <c r="I350" s="146"/>
      <c r="J350" s="146"/>
      <c r="K350" s="159"/>
      <c r="L350" s="159"/>
      <c r="M350" s="161" t="str">
        <f t="shared" si="10"/>
        <v/>
      </c>
      <c r="N350" s="163" t="str">
        <f t="shared" si="11"/>
        <v/>
      </c>
      <c r="O350" s="143"/>
      <c r="P350" s="146"/>
      <c r="Q350" s="146"/>
    </row>
    <row r="351" spans="1:17" x14ac:dyDescent="0.3">
      <c r="A351" s="143"/>
      <c r="B351" s="146"/>
      <c r="C351" s="146"/>
      <c r="D351" s="146"/>
      <c r="E351" s="146"/>
      <c r="F351" s="151"/>
      <c r="G351" s="146"/>
      <c r="H351" s="154"/>
      <c r="I351" s="146"/>
      <c r="J351" s="146"/>
      <c r="K351" s="159"/>
      <c r="L351" s="159"/>
      <c r="M351" s="161" t="str">
        <f t="shared" si="10"/>
        <v/>
      </c>
      <c r="N351" s="163" t="str">
        <f t="shared" si="11"/>
        <v/>
      </c>
      <c r="O351" s="143"/>
      <c r="P351" s="146"/>
      <c r="Q351" s="146"/>
    </row>
    <row r="352" spans="1:17" x14ac:dyDescent="0.3">
      <c r="A352" s="143"/>
      <c r="B352" s="146"/>
      <c r="C352" s="146"/>
      <c r="D352" s="146"/>
      <c r="E352" s="146"/>
      <c r="F352" s="151"/>
      <c r="G352" s="146"/>
      <c r="H352" s="154"/>
      <c r="I352" s="146"/>
      <c r="J352" s="146"/>
      <c r="K352" s="159"/>
      <c r="L352" s="159"/>
      <c r="M352" s="161" t="str">
        <f t="shared" si="10"/>
        <v/>
      </c>
      <c r="N352" s="163" t="str">
        <f t="shared" si="11"/>
        <v/>
      </c>
      <c r="O352" s="143"/>
      <c r="P352" s="146"/>
      <c r="Q352" s="146"/>
    </row>
    <row r="353" spans="1:17" x14ac:dyDescent="0.3">
      <c r="A353" s="143"/>
      <c r="B353" s="146"/>
      <c r="C353" s="146"/>
      <c r="D353" s="146"/>
      <c r="E353" s="146"/>
      <c r="F353" s="151"/>
      <c r="G353" s="146"/>
      <c r="H353" s="154"/>
      <c r="I353" s="146"/>
      <c r="J353" s="146"/>
      <c r="K353" s="159"/>
      <c r="L353" s="159"/>
      <c r="M353" s="161" t="str">
        <f t="shared" si="10"/>
        <v/>
      </c>
      <c r="N353" s="163" t="str">
        <f t="shared" si="11"/>
        <v/>
      </c>
      <c r="O353" s="143"/>
      <c r="P353" s="146"/>
      <c r="Q353" s="146"/>
    </row>
    <row r="354" spans="1:17" x14ac:dyDescent="0.3">
      <c r="A354" s="143"/>
      <c r="B354" s="146"/>
      <c r="C354" s="146"/>
      <c r="D354" s="146"/>
      <c r="E354" s="146"/>
      <c r="F354" s="151"/>
      <c r="G354" s="146"/>
      <c r="H354" s="154"/>
      <c r="I354" s="146"/>
      <c r="J354" s="146"/>
      <c r="K354" s="159"/>
      <c r="L354" s="159"/>
      <c r="M354" s="161" t="str">
        <f t="shared" si="10"/>
        <v/>
      </c>
      <c r="N354" s="163" t="str">
        <f t="shared" si="11"/>
        <v/>
      </c>
      <c r="O354" s="143"/>
      <c r="P354" s="146"/>
      <c r="Q354" s="146"/>
    </row>
    <row r="355" spans="1:17" x14ac:dyDescent="0.3">
      <c r="A355" s="143"/>
      <c r="B355" s="146"/>
      <c r="C355" s="146"/>
      <c r="D355" s="146"/>
      <c r="E355" s="146"/>
      <c r="F355" s="151"/>
      <c r="G355" s="146"/>
      <c r="H355" s="154"/>
      <c r="I355" s="146"/>
      <c r="J355" s="146"/>
      <c r="K355" s="159"/>
      <c r="L355" s="159"/>
      <c r="M355" s="161" t="str">
        <f t="shared" si="10"/>
        <v/>
      </c>
      <c r="N355" s="163" t="str">
        <f t="shared" si="11"/>
        <v/>
      </c>
      <c r="O355" s="143"/>
      <c r="P355" s="146"/>
      <c r="Q355" s="146"/>
    </row>
    <row r="356" spans="1:17" x14ac:dyDescent="0.3">
      <c r="A356" s="143"/>
      <c r="B356" s="146"/>
      <c r="C356" s="146"/>
      <c r="D356" s="146"/>
      <c r="E356" s="146"/>
      <c r="F356" s="151"/>
      <c r="G356" s="146"/>
      <c r="H356" s="154"/>
      <c r="I356" s="146"/>
      <c r="J356" s="146"/>
      <c r="K356" s="159"/>
      <c r="L356" s="159"/>
      <c r="M356" s="161" t="str">
        <f t="shared" si="10"/>
        <v/>
      </c>
      <c r="N356" s="163" t="str">
        <f t="shared" si="11"/>
        <v/>
      </c>
      <c r="O356" s="143"/>
      <c r="P356" s="146"/>
      <c r="Q356" s="146"/>
    </row>
    <row r="357" spans="1:17" x14ac:dyDescent="0.3">
      <c r="A357" s="143"/>
      <c r="B357" s="146"/>
      <c r="C357" s="146"/>
      <c r="D357" s="146"/>
      <c r="E357" s="146"/>
      <c r="F357" s="151"/>
      <c r="G357" s="146"/>
      <c r="H357" s="154"/>
      <c r="I357" s="146"/>
      <c r="J357" s="146"/>
      <c r="K357" s="159"/>
      <c r="L357" s="159"/>
      <c r="M357" s="161" t="str">
        <f t="shared" si="10"/>
        <v/>
      </c>
      <c r="N357" s="163" t="str">
        <f t="shared" si="11"/>
        <v/>
      </c>
      <c r="O357" s="143"/>
      <c r="P357" s="146"/>
      <c r="Q357" s="146"/>
    </row>
    <row r="358" spans="1:17" x14ac:dyDescent="0.3">
      <c r="A358" s="143"/>
      <c r="B358" s="146"/>
      <c r="C358" s="146"/>
      <c r="D358" s="146"/>
      <c r="E358" s="146"/>
      <c r="F358" s="151"/>
      <c r="G358" s="146"/>
      <c r="H358" s="154"/>
      <c r="I358" s="146"/>
      <c r="J358" s="146"/>
      <c r="K358" s="159"/>
      <c r="L358" s="159"/>
      <c r="M358" s="161" t="str">
        <f t="shared" si="10"/>
        <v/>
      </c>
      <c r="N358" s="163" t="str">
        <f t="shared" si="11"/>
        <v/>
      </c>
      <c r="O358" s="143"/>
      <c r="P358" s="146"/>
      <c r="Q358" s="146"/>
    </row>
    <row r="359" spans="1:17" x14ac:dyDescent="0.3">
      <c r="A359" s="143"/>
      <c r="B359" s="146"/>
      <c r="C359" s="146"/>
      <c r="D359" s="146"/>
      <c r="E359" s="146"/>
      <c r="F359" s="151"/>
      <c r="G359" s="146"/>
      <c r="H359" s="154"/>
      <c r="I359" s="146"/>
      <c r="J359" s="146"/>
      <c r="K359" s="159"/>
      <c r="L359" s="159"/>
      <c r="M359" s="161" t="str">
        <f t="shared" si="10"/>
        <v/>
      </c>
      <c r="N359" s="163" t="str">
        <f t="shared" si="11"/>
        <v/>
      </c>
      <c r="O359" s="143"/>
      <c r="P359" s="146"/>
      <c r="Q359" s="146"/>
    </row>
    <row r="360" spans="1:17" x14ac:dyDescent="0.3">
      <c r="A360" s="143"/>
      <c r="B360" s="146"/>
      <c r="C360" s="146"/>
      <c r="D360" s="146"/>
      <c r="E360" s="146"/>
      <c r="F360" s="151"/>
      <c r="G360" s="146"/>
      <c r="H360" s="154"/>
      <c r="I360" s="146"/>
      <c r="J360" s="146"/>
      <c r="K360" s="159"/>
      <c r="L360" s="159"/>
      <c r="M360" s="161" t="str">
        <f t="shared" si="10"/>
        <v/>
      </c>
      <c r="N360" s="163" t="str">
        <f t="shared" si="11"/>
        <v/>
      </c>
      <c r="O360" s="143"/>
      <c r="P360" s="146"/>
      <c r="Q360" s="146"/>
    </row>
    <row r="361" spans="1:17" x14ac:dyDescent="0.3">
      <c r="A361" s="143"/>
      <c r="B361" s="146"/>
      <c r="C361" s="146"/>
      <c r="D361" s="146"/>
      <c r="E361" s="146"/>
      <c r="F361" s="151"/>
      <c r="G361" s="146"/>
      <c r="H361" s="154"/>
      <c r="I361" s="146"/>
      <c r="J361" s="146"/>
      <c r="K361" s="159"/>
      <c r="L361" s="159"/>
      <c r="M361" s="161" t="str">
        <f t="shared" si="10"/>
        <v/>
      </c>
      <c r="N361" s="163" t="str">
        <f t="shared" si="11"/>
        <v/>
      </c>
      <c r="O361" s="143"/>
      <c r="P361" s="146"/>
      <c r="Q361" s="146"/>
    </row>
    <row r="362" spans="1:17" x14ac:dyDescent="0.3">
      <c r="A362" s="143"/>
      <c r="B362" s="146"/>
      <c r="C362" s="146"/>
      <c r="D362" s="146"/>
      <c r="E362" s="146"/>
      <c r="F362" s="151"/>
      <c r="G362" s="146"/>
      <c r="H362" s="154"/>
      <c r="I362" s="146"/>
      <c r="J362" s="146"/>
      <c r="K362" s="159"/>
      <c r="L362" s="159"/>
      <c r="M362" s="161" t="str">
        <f t="shared" si="10"/>
        <v/>
      </c>
      <c r="N362" s="163" t="str">
        <f t="shared" si="11"/>
        <v/>
      </c>
      <c r="O362" s="143"/>
      <c r="P362" s="146"/>
      <c r="Q362" s="146"/>
    </row>
    <row r="363" spans="1:17" x14ac:dyDescent="0.3">
      <c r="A363" s="143"/>
      <c r="B363" s="146"/>
      <c r="C363" s="146"/>
      <c r="D363" s="146"/>
      <c r="E363" s="146"/>
      <c r="F363" s="151"/>
      <c r="G363" s="146"/>
      <c r="H363" s="154"/>
      <c r="I363" s="146"/>
      <c r="J363" s="146"/>
      <c r="K363" s="159"/>
      <c r="L363" s="159"/>
      <c r="M363" s="161" t="str">
        <f t="shared" si="10"/>
        <v/>
      </c>
      <c r="N363" s="163" t="str">
        <f t="shared" si="11"/>
        <v/>
      </c>
      <c r="O363" s="143"/>
      <c r="P363" s="146"/>
      <c r="Q363" s="146"/>
    </row>
    <row r="364" spans="1:17" x14ac:dyDescent="0.3">
      <c r="A364" s="143"/>
      <c r="B364" s="146"/>
      <c r="C364" s="146"/>
      <c r="D364" s="146"/>
      <c r="E364" s="146"/>
      <c r="F364" s="151"/>
      <c r="G364" s="146"/>
      <c r="H364" s="154"/>
      <c r="I364" s="146"/>
      <c r="J364" s="146"/>
      <c r="K364" s="159"/>
      <c r="L364" s="159"/>
      <c r="M364" s="161" t="str">
        <f t="shared" si="10"/>
        <v/>
      </c>
      <c r="N364" s="163" t="str">
        <f t="shared" si="11"/>
        <v/>
      </c>
      <c r="O364" s="143"/>
      <c r="P364" s="146"/>
      <c r="Q364" s="146"/>
    </row>
    <row r="365" spans="1:17" x14ac:dyDescent="0.3">
      <c r="A365" s="143"/>
      <c r="B365" s="146"/>
      <c r="C365" s="146"/>
      <c r="D365" s="146"/>
      <c r="E365" s="146"/>
      <c r="F365" s="151"/>
      <c r="G365" s="146"/>
      <c r="H365" s="154"/>
      <c r="I365" s="146"/>
      <c r="J365" s="146"/>
      <c r="K365" s="159"/>
      <c r="L365" s="159"/>
      <c r="M365" s="161" t="str">
        <f t="shared" si="10"/>
        <v/>
      </c>
      <c r="N365" s="163" t="str">
        <f t="shared" si="11"/>
        <v/>
      </c>
      <c r="O365" s="143"/>
      <c r="P365" s="146"/>
      <c r="Q365" s="146"/>
    </row>
    <row r="366" spans="1:17" x14ac:dyDescent="0.3">
      <c r="A366" s="143"/>
      <c r="B366" s="146"/>
      <c r="C366" s="146"/>
      <c r="D366" s="146"/>
      <c r="E366" s="146"/>
      <c r="F366" s="151"/>
      <c r="G366" s="146"/>
      <c r="H366" s="154"/>
      <c r="I366" s="146"/>
      <c r="J366" s="146"/>
      <c r="K366" s="159"/>
      <c r="L366" s="159"/>
      <c r="M366" s="161" t="str">
        <f t="shared" si="10"/>
        <v/>
      </c>
      <c r="N366" s="163" t="str">
        <f t="shared" si="11"/>
        <v/>
      </c>
      <c r="O366" s="143"/>
      <c r="P366" s="146"/>
      <c r="Q366" s="146"/>
    </row>
    <row r="367" spans="1:17" x14ac:dyDescent="0.3">
      <c r="A367" s="143"/>
      <c r="B367" s="146"/>
      <c r="C367" s="146"/>
      <c r="D367" s="146"/>
      <c r="E367" s="146"/>
      <c r="F367" s="151"/>
      <c r="G367" s="146"/>
      <c r="H367" s="154"/>
      <c r="I367" s="146"/>
      <c r="J367" s="146"/>
      <c r="K367" s="159"/>
      <c r="L367" s="159"/>
      <c r="M367" s="161" t="str">
        <f t="shared" si="10"/>
        <v/>
      </c>
      <c r="N367" s="163" t="str">
        <f t="shared" si="11"/>
        <v/>
      </c>
      <c r="O367" s="143"/>
      <c r="P367" s="146"/>
      <c r="Q367" s="146"/>
    </row>
    <row r="368" spans="1:17" x14ac:dyDescent="0.3">
      <c r="A368" s="143"/>
      <c r="B368" s="146"/>
      <c r="C368" s="146"/>
      <c r="D368" s="146"/>
      <c r="E368" s="146"/>
      <c r="F368" s="151"/>
      <c r="G368" s="146"/>
      <c r="H368" s="154"/>
      <c r="I368" s="146"/>
      <c r="J368" s="146"/>
      <c r="K368" s="159"/>
      <c r="L368" s="159"/>
      <c r="M368" s="161" t="str">
        <f t="shared" si="10"/>
        <v/>
      </c>
      <c r="N368" s="163" t="str">
        <f t="shared" si="11"/>
        <v/>
      </c>
      <c r="O368" s="143"/>
      <c r="P368" s="146"/>
      <c r="Q368" s="146"/>
    </row>
    <row r="369" spans="1:17" x14ac:dyDescent="0.3">
      <c r="A369" s="143"/>
      <c r="B369" s="146"/>
      <c r="C369" s="146"/>
      <c r="D369" s="146"/>
      <c r="E369" s="146"/>
      <c r="F369" s="151"/>
      <c r="G369" s="146"/>
      <c r="H369" s="154"/>
      <c r="I369" s="146"/>
      <c r="J369" s="146"/>
      <c r="K369" s="159"/>
      <c r="L369" s="159"/>
      <c r="M369" s="161" t="str">
        <f t="shared" si="10"/>
        <v/>
      </c>
      <c r="N369" s="163" t="str">
        <f t="shared" si="11"/>
        <v/>
      </c>
      <c r="O369" s="143"/>
      <c r="P369" s="146"/>
      <c r="Q369" s="146"/>
    </row>
    <row r="370" spans="1:17" x14ac:dyDescent="0.3">
      <c r="A370" s="143"/>
      <c r="B370" s="146"/>
      <c r="C370" s="146"/>
      <c r="D370" s="146"/>
      <c r="E370" s="146"/>
      <c r="F370" s="151"/>
      <c r="G370" s="146"/>
      <c r="H370" s="154"/>
      <c r="I370" s="146"/>
      <c r="J370" s="146"/>
      <c r="K370" s="159"/>
      <c r="L370" s="159"/>
      <c r="M370" s="161" t="str">
        <f t="shared" si="10"/>
        <v/>
      </c>
      <c r="N370" s="163" t="str">
        <f t="shared" si="11"/>
        <v/>
      </c>
      <c r="O370" s="143"/>
      <c r="P370" s="146"/>
      <c r="Q370" s="146"/>
    </row>
    <row r="371" spans="1:17" x14ac:dyDescent="0.3">
      <c r="A371" s="143"/>
      <c r="B371" s="146"/>
      <c r="C371" s="146"/>
      <c r="D371" s="146"/>
      <c r="E371" s="146"/>
      <c r="F371" s="151"/>
      <c r="G371" s="146"/>
      <c r="H371" s="154"/>
      <c r="I371" s="146"/>
      <c r="J371" s="146"/>
      <c r="K371" s="159"/>
      <c r="L371" s="159"/>
      <c r="M371" s="161" t="str">
        <f t="shared" si="10"/>
        <v/>
      </c>
      <c r="N371" s="163" t="str">
        <f t="shared" si="11"/>
        <v/>
      </c>
      <c r="O371" s="143"/>
      <c r="P371" s="146"/>
      <c r="Q371" s="146"/>
    </row>
    <row r="372" spans="1:17" x14ac:dyDescent="0.3">
      <c r="A372" s="143"/>
      <c r="B372" s="146"/>
      <c r="C372" s="146"/>
      <c r="D372" s="146"/>
      <c r="E372" s="146"/>
      <c r="F372" s="151"/>
      <c r="G372" s="146"/>
      <c r="H372" s="154"/>
      <c r="I372" s="146"/>
      <c r="J372" s="146"/>
      <c r="K372" s="159"/>
      <c r="L372" s="159"/>
      <c r="M372" s="161" t="str">
        <f t="shared" si="10"/>
        <v/>
      </c>
      <c r="N372" s="163" t="str">
        <f t="shared" si="11"/>
        <v/>
      </c>
      <c r="O372" s="143"/>
      <c r="P372" s="146"/>
      <c r="Q372" s="146"/>
    </row>
    <row r="373" spans="1:17" x14ac:dyDescent="0.3">
      <c r="A373" s="143"/>
      <c r="B373" s="146"/>
      <c r="C373" s="146"/>
      <c r="D373" s="146"/>
      <c r="E373" s="146"/>
      <c r="F373" s="151"/>
      <c r="G373" s="146"/>
      <c r="H373" s="154"/>
      <c r="I373" s="146"/>
      <c r="J373" s="146"/>
      <c r="K373" s="159"/>
      <c r="L373" s="159"/>
      <c r="M373" s="161" t="str">
        <f t="shared" si="10"/>
        <v/>
      </c>
      <c r="N373" s="163" t="str">
        <f t="shared" si="11"/>
        <v/>
      </c>
      <c r="O373" s="143"/>
      <c r="P373" s="146"/>
      <c r="Q373" s="146"/>
    </row>
    <row r="374" spans="1:17" x14ac:dyDescent="0.3">
      <c r="A374" s="143"/>
      <c r="B374" s="146"/>
      <c r="C374" s="146"/>
      <c r="D374" s="146"/>
      <c r="E374" s="146"/>
      <c r="F374" s="151"/>
      <c r="G374" s="146"/>
      <c r="H374" s="154"/>
      <c r="I374" s="146"/>
      <c r="J374" s="146"/>
      <c r="K374" s="159"/>
      <c r="L374" s="159"/>
      <c r="M374" s="161" t="str">
        <f t="shared" si="10"/>
        <v/>
      </c>
      <c r="N374" s="163" t="str">
        <f t="shared" si="11"/>
        <v/>
      </c>
      <c r="O374" s="143"/>
      <c r="P374" s="146"/>
      <c r="Q374" s="146"/>
    </row>
    <row r="375" spans="1:17" x14ac:dyDescent="0.3">
      <c r="A375" s="143"/>
      <c r="B375" s="146"/>
      <c r="C375" s="146"/>
      <c r="D375" s="146"/>
      <c r="E375" s="146"/>
      <c r="F375" s="151"/>
      <c r="G375" s="146"/>
      <c r="H375" s="154"/>
      <c r="I375" s="146"/>
      <c r="J375" s="146"/>
      <c r="K375" s="159"/>
      <c r="L375" s="159"/>
      <c r="M375" s="161" t="str">
        <f t="shared" si="10"/>
        <v/>
      </c>
      <c r="N375" s="163" t="str">
        <f t="shared" si="11"/>
        <v/>
      </c>
      <c r="O375" s="143"/>
      <c r="P375" s="146"/>
      <c r="Q375" s="146"/>
    </row>
    <row r="376" spans="1:17" x14ac:dyDescent="0.3">
      <c r="A376" s="143"/>
      <c r="B376" s="146"/>
      <c r="C376" s="146"/>
      <c r="D376" s="146"/>
      <c r="E376" s="146"/>
      <c r="F376" s="151"/>
      <c r="G376" s="146"/>
      <c r="H376" s="154"/>
      <c r="I376" s="146"/>
      <c r="J376" s="146"/>
      <c r="K376" s="159"/>
      <c r="L376" s="159"/>
      <c r="M376" s="161" t="str">
        <f t="shared" si="10"/>
        <v/>
      </c>
      <c r="N376" s="163" t="str">
        <f t="shared" si="11"/>
        <v/>
      </c>
      <c r="O376" s="143"/>
      <c r="P376" s="146"/>
      <c r="Q376" s="146"/>
    </row>
    <row r="377" spans="1:17" x14ac:dyDescent="0.3">
      <c r="A377" s="143"/>
      <c r="B377" s="146"/>
      <c r="C377" s="146"/>
      <c r="D377" s="146"/>
      <c r="E377" s="146"/>
      <c r="F377" s="151"/>
      <c r="G377" s="146"/>
      <c r="H377" s="154"/>
      <c r="I377" s="146"/>
      <c r="J377" s="146"/>
      <c r="K377" s="159"/>
      <c r="L377" s="159"/>
      <c r="M377" s="161" t="str">
        <f t="shared" si="10"/>
        <v/>
      </c>
      <c r="N377" s="163" t="str">
        <f t="shared" si="11"/>
        <v/>
      </c>
      <c r="O377" s="143"/>
      <c r="P377" s="146"/>
      <c r="Q377" s="146"/>
    </row>
    <row r="378" spans="1:17" x14ac:dyDescent="0.3">
      <c r="A378" s="143"/>
      <c r="B378" s="146"/>
      <c r="C378" s="146"/>
      <c r="D378" s="146"/>
      <c r="E378" s="146"/>
      <c r="F378" s="151"/>
      <c r="G378" s="146"/>
      <c r="H378" s="154"/>
      <c r="I378" s="146"/>
      <c r="J378" s="146"/>
      <c r="K378" s="159"/>
      <c r="L378" s="159"/>
      <c r="M378" s="161" t="str">
        <f t="shared" si="10"/>
        <v/>
      </c>
      <c r="N378" s="163" t="str">
        <f t="shared" si="11"/>
        <v/>
      </c>
      <c r="O378" s="143"/>
      <c r="P378" s="146"/>
      <c r="Q378" s="146"/>
    </row>
    <row r="379" spans="1:17" x14ac:dyDescent="0.3">
      <c r="A379" s="143"/>
      <c r="B379" s="146"/>
      <c r="C379" s="146"/>
      <c r="D379" s="146"/>
      <c r="E379" s="146"/>
      <c r="F379" s="151"/>
      <c r="G379" s="146"/>
      <c r="H379" s="154"/>
      <c r="I379" s="146"/>
      <c r="J379" s="146"/>
      <c r="K379" s="159"/>
      <c r="L379" s="159"/>
      <c r="M379" s="161" t="str">
        <f t="shared" si="10"/>
        <v/>
      </c>
      <c r="N379" s="163" t="str">
        <f t="shared" si="11"/>
        <v/>
      </c>
      <c r="O379" s="143"/>
      <c r="P379" s="146"/>
      <c r="Q379" s="146"/>
    </row>
    <row r="380" spans="1:17" x14ac:dyDescent="0.3">
      <c r="A380" s="143"/>
      <c r="B380" s="146"/>
      <c r="C380" s="146"/>
      <c r="D380" s="146"/>
      <c r="E380" s="146"/>
      <c r="F380" s="151"/>
      <c r="G380" s="146"/>
      <c r="H380" s="154"/>
      <c r="I380" s="146"/>
      <c r="J380" s="146"/>
      <c r="K380" s="159"/>
      <c r="L380" s="159"/>
      <c r="M380" s="161" t="str">
        <f t="shared" si="10"/>
        <v/>
      </c>
      <c r="N380" s="163" t="str">
        <f t="shared" si="11"/>
        <v/>
      </c>
      <c r="O380" s="143"/>
      <c r="P380" s="146"/>
      <c r="Q380" s="146"/>
    </row>
    <row r="381" spans="1:17" x14ac:dyDescent="0.3">
      <c r="A381" s="143"/>
      <c r="B381" s="146"/>
      <c r="C381" s="146"/>
      <c r="D381" s="146"/>
      <c r="E381" s="146"/>
      <c r="F381" s="151"/>
      <c r="G381" s="146"/>
      <c r="H381" s="154"/>
      <c r="I381" s="146"/>
      <c r="J381" s="146"/>
      <c r="K381" s="159"/>
      <c r="L381" s="159"/>
      <c r="M381" s="161" t="str">
        <f t="shared" si="10"/>
        <v/>
      </c>
      <c r="N381" s="163" t="str">
        <f t="shared" si="11"/>
        <v/>
      </c>
      <c r="O381" s="143"/>
      <c r="P381" s="146"/>
      <c r="Q381" s="146"/>
    </row>
    <row r="382" spans="1:17" x14ac:dyDescent="0.3">
      <c r="A382" s="143"/>
      <c r="B382" s="146"/>
      <c r="C382" s="146"/>
      <c r="D382" s="146"/>
      <c r="E382" s="146"/>
      <c r="F382" s="151"/>
      <c r="G382" s="146"/>
      <c r="H382" s="154"/>
      <c r="I382" s="146"/>
      <c r="J382" s="146"/>
      <c r="K382" s="159"/>
      <c r="L382" s="159"/>
      <c r="M382" s="161" t="str">
        <f t="shared" si="10"/>
        <v/>
      </c>
      <c r="N382" s="163" t="str">
        <f t="shared" si="11"/>
        <v/>
      </c>
      <c r="O382" s="143"/>
      <c r="P382" s="146"/>
      <c r="Q382" s="146"/>
    </row>
    <row r="383" spans="1:17" x14ac:dyDescent="0.3">
      <c r="A383" s="143"/>
      <c r="B383" s="146"/>
      <c r="C383" s="146"/>
      <c r="D383" s="146"/>
      <c r="E383" s="146"/>
      <c r="F383" s="151"/>
      <c r="G383" s="146"/>
      <c r="H383" s="154"/>
      <c r="I383" s="146"/>
      <c r="J383" s="146"/>
      <c r="K383" s="159"/>
      <c r="L383" s="159"/>
      <c r="M383" s="161" t="str">
        <f t="shared" si="10"/>
        <v/>
      </c>
      <c r="N383" s="163" t="str">
        <f t="shared" si="11"/>
        <v/>
      </c>
      <c r="O383" s="143"/>
      <c r="P383" s="146"/>
      <c r="Q383" s="146"/>
    </row>
    <row r="384" spans="1:17" x14ac:dyDescent="0.3">
      <c r="A384" s="143"/>
      <c r="B384" s="146"/>
      <c r="C384" s="146"/>
      <c r="D384" s="146"/>
      <c r="E384" s="146"/>
      <c r="F384" s="151"/>
      <c r="G384" s="146"/>
      <c r="H384" s="154"/>
      <c r="I384" s="146"/>
      <c r="J384" s="146"/>
      <c r="K384" s="159"/>
      <c r="L384" s="159"/>
      <c r="M384" s="161" t="str">
        <f t="shared" si="10"/>
        <v/>
      </c>
      <c r="N384" s="163" t="str">
        <f t="shared" si="11"/>
        <v/>
      </c>
      <c r="O384" s="143"/>
      <c r="P384" s="146"/>
      <c r="Q384" s="146"/>
    </row>
    <row r="385" spans="1:17" x14ac:dyDescent="0.3">
      <c r="A385" s="143"/>
      <c r="B385" s="146"/>
      <c r="C385" s="146"/>
      <c r="D385" s="146"/>
      <c r="E385" s="146"/>
      <c r="F385" s="151"/>
      <c r="G385" s="146"/>
      <c r="H385" s="154"/>
      <c r="I385" s="146"/>
      <c r="J385" s="146"/>
      <c r="K385" s="159"/>
      <c r="L385" s="159"/>
      <c r="M385" s="161" t="str">
        <f t="shared" si="10"/>
        <v/>
      </c>
      <c r="N385" s="163" t="str">
        <f t="shared" si="11"/>
        <v/>
      </c>
      <c r="O385" s="143"/>
      <c r="P385" s="146"/>
      <c r="Q385" s="146"/>
    </row>
    <row r="386" spans="1:17" x14ac:dyDescent="0.3">
      <c r="A386" s="143"/>
      <c r="B386" s="146"/>
      <c r="C386" s="146"/>
      <c r="D386" s="146"/>
      <c r="E386" s="146"/>
      <c r="F386" s="151"/>
      <c r="G386" s="146"/>
      <c r="H386" s="154"/>
      <c r="I386" s="146"/>
      <c r="J386" s="146"/>
      <c r="K386" s="159"/>
      <c r="L386" s="159"/>
      <c r="M386" s="161" t="str">
        <f t="shared" si="10"/>
        <v/>
      </c>
      <c r="N386" s="163" t="str">
        <f t="shared" si="11"/>
        <v/>
      </c>
      <c r="O386" s="143"/>
      <c r="P386" s="146"/>
      <c r="Q386" s="146"/>
    </row>
    <row r="387" spans="1:17" x14ac:dyDescent="0.3">
      <c r="A387" s="143"/>
      <c r="B387" s="146"/>
      <c r="C387" s="146"/>
      <c r="D387" s="146"/>
      <c r="E387" s="146"/>
      <c r="F387" s="151"/>
      <c r="G387" s="146"/>
      <c r="H387" s="154"/>
      <c r="I387" s="146"/>
      <c r="J387" s="146"/>
      <c r="K387" s="159"/>
      <c r="L387" s="159"/>
      <c r="M387" s="161" t="str">
        <f t="shared" ref="M387:M450" si="12">IF(OR(K387="",L387=""),"",L387-K387)</f>
        <v/>
      </c>
      <c r="N387" s="163" t="str">
        <f t="shared" ref="N387:N450" si="13">IF(OR(K387="",L387=""),"",IF(AND(H387="STANDARD",I387="NO",M387&lt;31),"YES",IF(AND(H387="STANDARD",I387="YES",M387&lt;45),"YES",IF(AND(H387="EXPEDITED",I387="NO",M387&lt;=3),"YES",IF(AND(H387="EXPEDITED",I387="YES",M387&lt;18),"YES","NO")))))</f>
        <v/>
      </c>
      <c r="O387" s="143"/>
      <c r="P387" s="146"/>
      <c r="Q387" s="146"/>
    </row>
    <row r="388" spans="1:17" x14ac:dyDescent="0.3">
      <c r="A388" s="143"/>
      <c r="B388" s="146"/>
      <c r="C388" s="146"/>
      <c r="D388" s="146"/>
      <c r="E388" s="146"/>
      <c r="F388" s="151"/>
      <c r="G388" s="146"/>
      <c r="H388" s="154"/>
      <c r="I388" s="146"/>
      <c r="J388" s="146"/>
      <c r="K388" s="159"/>
      <c r="L388" s="159"/>
      <c r="M388" s="161" t="str">
        <f t="shared" si="12"/>
        <v/>
      </c>
      <c r="N388" s="163" t="str">
        <f t="shared" si="13"/>
        <v/>
      </c>
      <c r="O388" s="143"/>
      <c r="P388" s="146"/>
      <c r="Q388" s="146"/>
    </row>
    <row r="389" spans="1:17" x14ac:dyDescent="0.3">
      <c r="A389" s="143"/>
      <c r="B389" s="146"/>
      <c r="C389" s="146"/>
      <c r="D389" s="146"/>
      <c r="E389" s="146"/>
      <c r="F389" s="151"/>
      <c r="G389" s="146"/>
      <c r="H389" s="154"/>
      <c r="I389" s="146"/>
      <c r="J389" s="146"/>
      <c r="K389" s="159"/>
      <c r="L389" s="159"/>
      <c r="M389" s="161" t="str">
        <f t="shared" si="12"/>
        <v/>
      </c>
      <c r="N389" s="163" t="str">
        <f t="shared" si="13"/>
        <v/>
      </c>
      <c r="O389" s="143"/>
      <c r="P389" s="146"/>
      <c r="Q389" s="146"/>
    </row>
    <row r="390" spans="1:17" x14ac:dyDescent="0.3">
      <c r="A390" s="143"/>
      <c r="B390" s="146"/>
      <c r="C390" s="146"/>
      <c r="D390" s="146"/>
      <c r="E390" s="146"/>
      <c r="F390" s="151"/>
      <c r="G390" s="146"/>
      <c r="H390" s="154"/>
      <c r="I390" s="146"/>
      <c r="J390" s="146"/>
      <c r="K390" s="159"/>
      <c r="L390" s="159"/>
      <c r="M390" s="161" t="str">
        <f t="shared" si="12"/>
        <v/>
      </c>
      <c r="N390" s="163" t="str">
        <f t="shared" si="13"/>
        <v/>
      </c>
      <c r="O390" s="143"/>
      <c r="P390" s="146"/>
      <c r="Q390" s="146"/>
    </row>
    <row r="391" spans="1:17" x14ac:dyDescent="0.3">
      <c r="A391" s="143"/>
      <c r="B391" s="146"/>
      <c r="C391" s="146"/>
      <c r="D391" s="146"/>
      <c r="E391" s="146"/>
      <c r="F391" s="151"/>
      <c r="G391" s="146"/>
      <c r="H391" s="154"/>
      <c r="I391" s="146"/>
      <c r="J391" s="146"/>
      <c r="K391" s="159"/>
      <c r="L391" s="159"/>
      <c r="M391" s="161" t="str">
        <f t="shared" si="12"/>
        <v/>
      </c>
      <c r="N391" s="163" t="str">
        <f t="shared" si="13"/>
        <v/>
      </c>
      <c r="O391" s="143"/>
      <c r="P391" s="146"/>
      <c r="Q391" s="146"/>
    </row>
    <row r="392" spans="1:17" x14ac:dyDescent="0.3">
      <c r="A392" s="143"/>
      <c r="B392" s="146"/>
      <c r="C392" s="146"/>
      <c r="D392" s="146"/>
      <c r="E392" s="146"/>
      <c r="F392" s="151"/>
      <c r="G392" s="146"/>
      <c r="H392" s="154"/>
      <c r="I392" s="146"/>
      <c r="J392" s="146"/>
      <c r="K392" s="159"/>
      <c r="L392" s="159"/>
      <c r="M392" s="161" t="str">
        <f t="shared" si="12"/>
        <v/>
      </c>
      <c r="N392" s="163" t="str">
        <f t="shared" si="13"/>
        <v/>
      </c>
      <c r="O392" s="143"/>
      <c r="P392" s="146"/>
      <c r="Q392" s="146"/>
    </row>
    <row r="393" spans="1:17" x14ac:dyDescent="0.3">
      <c r="A393" s="143"/>
      <c r="B393" s="146"/>
      <c r="C393" s="146"/>
      <c r="D393" s="146"/>
      <c r="E393" s="146"/>
      <c r="F393" s="151"/>
      <c r="G393" s="146"/>
      <c r="H393" s="154"/>
      <c r="I393" s="146"/>
      <c r="J393" s="146"/>
      <c r="K393" s="159"/>
      <c r="L393" s="159"/>
      <c r="M393" s="161" t="str">
        <f t="shared" si="12"/>
        <v/>
      </c>
      <c r="N393" s="163" t="str">
        <f t="shared" si="13"/>
        <v/>
      </c>
      <c r="O393" s="143"/>
      <c r="P393" s="146"/>
      <c r="Q393" s="146"/>
    </row>
    <row r="394" spans="1:17" x14ac:dyDescent="0.3">
      <c r="A394" s="143"/>
      <c r="B394" s="146"/>
      <c r="C394" s="146"/>
      <c r="D394" s="146"/>
      <c r="E394" s="146"/>
      <c r="F394" s="151"/>
      <c r="G394" s="146"/>
      <c r="H394" s="154"/>
      <c r="I394" s="146"/>
      <c r="J394" s="146"/>
      <c r="K394" s="159"/>
      <c r="L394" s="159"/>
      <c r="M394" s="161" t="str">
        <f t="shared" si="12"/>
        <v/>
      </c>
      <c r="N394" s="163" t="str">
        <f t="shared" si="13"/>
        <v/>
      </c>
      <c r="O394" s="143"/>
      <c r="P394" s="146"/>
      <c r="Q394" s="146"/>
    </row>
    <row r="395" spans="1:17" x14ac:dyDescent="0.3">
      <c r="A395" s="143"/>
      <c r="B395" s="146"/>
      <c r="C395" s="146"/>
      <c r="D395" s="146"/>
      <c r="E395" s="146"/>
      <c r="F395" s="151"/>
      <c r="G395" s="146"/>
      <c r="H395" s="154"/>
      <c r="I395" s="146"/>
      <c r="J395" s="146"/>
      <c r="K395" s="159"/>
      <c r="L395" s="159"/>
      <c r="M395" s="161" t="str">
        <f t="shared" si="12"/>
        <v/>
      </c>
      <c r="N395" s="163" t="str">
        <f t="shared" si="13"/>
        <v/>
      </c>
      <c r="O395" s="143"/>
      <c r="P395" s="146"/>
      <c r="Q395" s="146"/>
    </row>
    <row r="396" spans="1:17" x14ac:dyDescent="0.3">
      <c r="A396" s="143"/>
      <c r="B396" s="146"/>
      <c r="C396" s="146"/>
      <c r="D396" s="146"/>
      <c r="E396" s="146"/>
      <c r="F396" s="151"/>
      <c r="G396" s="146"/>
      <c r="H396" s="154"/>
      <c r="I396" s="146"/>
      <c r="J396" s="146"/>
      <c r="K396" s="159"/>
      <c r="L396" s="159"/>
      <c r="M396" s="161" t="str">
        <f t="shared" si="12"/>
        <v/>
      </c>
      <c r="N396" s="163" t="str">
        <f t="shared" si="13"/>
        <v/>
      </c>
      <c r="O396" s="143"/>
      <c r="P396" s="146"/>
      <c r="Q396" s="146"/>
    </row>
    <row r="397" spans="1:17" x14ac:dyDescent="0.3">
      <c r="A397" s="143"/>
      <c r="B397" s="146"/>
      <c r="C397" s="146"/>
      <c r="D397" s="146"/>
      <c r="E397" s="146"/>
      <c r="F397" s="151"/>
      <c r="G397" s="146"/>
      <c r="H397" s="154"/>
      <c r="I397" s="146"/>
      <c r="J397" s="146"/>
      <c r="K397" s="159"/>
      <c r="L397" s="159"/>
      <c r="M397" s="161" t="str">
        <f t="shared" si="12"/>
        <v/>
      </c>
      <c r="N397" s="163" t="str">
        <f t="shared" si="13"/>
        <v/>
      </c>
      <c r="O397" s="143"/>
      <c r="P397" s="146"/>
      <c r="Q397" s="146"/>
    </row>
    <row r="398" spans="1:17" x14ac:dyDescent="0.3">
      <c r="A398" s="143"/>
      <c r="B398" s="146"/>
      <c r="C398" s="146"/>
      <c r="D398" s="146"/>
      <c r="E398" s="146"/>
      <c r="F398" s="151"/>
      <c r="G398" s="146"/>
      <c r="H398" s="154"/>
      <c r="I398" s="146"/>
      <c r="J398" s="146"/>
      <c r="K398" s="159"/>
      <c r="L398" s="159"/>
      <c r="M398" s="161" t="str">
        <f t="shared" si="12"/>
        <v/>
      </c>
      <c r="N398" s="163" t="str">
        <f t="shared" si="13"/>
        <v/>
      </c>
      <c r="O398" s="143"/>
      <c r="P398" s="146"/>
      <c r="Q398" s="146"/>
    </row>
    <row r="399" spans="1:17" x14ac:dyDescent="0.3">
      <c r="A399" s="143"/>
      <c r="B399" s="146"/>
      <c r="C399" s="146"/>
      <c r="D399" s="146"/>
      <c r="E399" s="146"/>
      <c r="F399" s="151"/>
      <c r="G399" s="146"/>
      <c r="H399" s="154"/>
      <c r="I399" s="146"/>
      <c r="J399" s="146"/>
      <c r="K399" s="159"/>
      <c r="L399" s="159"/>
      <c r="M399" s="161" t="str">
        <f t="shared" si="12"/>
        <v/>
      </c>
      <c r="N399" s="163" t="str">
        <f t="shared" si="13"/>
        <v/>
      </c>
      <c r="O399" s="143"/>
      <c r="P399" s="146"/>
      <c r="Q399" s="146"/>
    </row>
    <row r="400" spans="1:17" x14ac:dyDescent="0.3">
      <c r="A400" s="143"/>
      <c r="B400" s="146"/>
      <c r="C400" s="146"/>
      <c r="D400" s="146"/>
      <c r="E400" s="146"/>
      <c r="F400" s="151"/>
      <c r="G400" s="146"/>
      <c r="H400" s="154"/>
      <c r="I400" s="146"/>
      <c r="J400" s="146"/>
      <c r="K400" s="159"/>
      <c r="L400" s="159"/>
      <c r="M400" s="161" t="str">
        <f t="shared" si="12"/>
        <v/>
      </c>
      <c r="N400" s="163" t="str">
        <f t="shared" si="13"/>
        <v/>
      </c>
      <c r="O400" s="143"/>
      <c r="P400" s="146"/>
      <c r="Q400" s="146"/>
    </row>
    <row r="401" spans="1:17" x14ac:dyDescent="0.3">
      <c r="A401" s="143"/>
      <c r="B401" s="146"/>
      <c r="C401" s="146"/>
      <c r="D401" s="146"/>
      <c r="E401" s="146"/>
      <c r="F401" s="151"/>
      <c r="G401" s="146"/>
      <c r="H401" s="154"/>
      <c r="I401" s="146"/>
      <c r="J401" s="146"/>
      <c r="K401" s="159"/>
      <c r="L401" s="159"/>
      <c r="M401" s="161" t="str">
        <f t="shared" si="12"/>
        <v/>
      </c>
      <c r="N401" s="163" t="str">
        <f t="shared" si="13"/>
        <v/>
      </c>
      <c r="O401" s="143"/>
      <c r="P401" s="146"/>
      <c r="Q401" s="146"/>
    </row>
    <row r="402" spans="1:17" x14ac:dyDescent="0.3">
      <c r="A402" s="143"/>
      <c r="B402" s="146"/>
      <c r="C402" s="146"/>
      <c r="D402" s="146"/>
      <c r="E402" s="146"/>
      <c r="F402" s="151"/>
      <c r="G402" s="146"/>
      <c r="H402" s="154"/>
      <c r="I402" s="146"/>
      <c r="J402" s="146"/>
      <c r="K402" s="159"/>
      <c r="L402" s="159"/>
      <c r="M402" s="161" t="str">
        <f t="shared" si="12"/>
        <v/>
      </c>
      <c r="N402" s="163" t="str">
        <f t="shared" si="13"/>
        <v/>
      </c>
      <c r="O402" s="143"/>
      <c r="P402" s="146"/>
      <c r="Q402" s="146"/>
    </row>
    <row r="403" spans="1:17" x14ac:dyDescent="0.3">
      <c r="A403" s="143"/>
      <c r="B403" s="146"/>
      <c r="C403" s="146"/>
      <c r="D403" s="146"/>
      <c r="E403" s="146"/>
      <c r="F403" s="151"/>
      <c r="G403" s="146"/>
      <c r="H403" s="154"/>
      <c r="I403" s="146"/>
      <c r="J403" s="146"/>
      <c r="K403" s="159"/>
      <c r="L403" s="159"/>
      <c r="M403" s="161" t="str">
        <f t="shared" si="12"/>
        <v/>
      </c>
      <c r="N403" s="163" t="str">
        <f t="shared" si="13"/>
        <v/>
      </c>
      <c r="O403" s="143"/>
      <c r="P403" s="146"/>
      <c r="Q403" s="146"/>
    </row>
    <row r="404" spans="1:17" x14ac:dyDescent="0.3">
      <c r="A404" s="143"/>
      <c r="B404" s="146"/>
      <c r="C404" s="146"/>
      <c r="D404" s="146"/>
      <c r="E404" s="146"/>
      <c r="F404" s="151"/>
      <c r="G404" s="146"/>
      <c r="H404" s="154"/>
      <c r="I404" s="146"/>
      <c r="J404" s="146"/>
      <c r="K404" s="159"/>
      <c r="L404" s="159"/>
      <c r="M404" s="161" t="str">
        <f t="shared" si="12"/>
        <v/>
      </c>
      <c r="N404" s="163" t="str">
        <f t="shared" si="13"/>
        <v/>
      </c>
      <c r="O404" s="143"/>
      <c r="P404" s="146"/>
      <c r="Q404" s="146"/>
    </row>
    <row r="405" spans="1:17" x14ac:dyDescent="0.3">
      <c r="A405" s="143"/>
      <c r="B405" s="146"/>
      <c r="C405" s="146"/>
      <c r="D405" s="146"/>
      <c r="E405" s="146"/>
      <c r="F405" s="151"/>
      <c r="G405" s="146"/>
      <c r="H405" s="154"/>
      <c r="I405" s="146"/>
      <c r="J405" s="146"/>
      <c r="K405" s="159"/>
      <c r="L405" s="159"/>
      <c r="M405" s="161" t="str">
        <f t="shared" si="12"/>
        <v/>
      </c>
      <c r="N405" s="163" t="str">
        <f t="shared" si="13"/>
        <v/>
      </c>
      <c r="O405" s="143"/>
      <c r="P405" s="146"/>
      <c r="Q405" s="146"/>
    </row>
    <row r="406" spans="1:17" x14ac:dyDescent="0.3">
      <c r="A406" s="143"/>
      <c r="B406" s="146"/>
      <c r="C406" s="146"/>
      <c r="D406" s="146"/>
      <c r="E406" s="146"/>
      <c r="F406" s="151"/>
      <c r="G406" s="146"/>
      <c r="H406" s="154"/>
      <c r="I406" s="146"/>
      <c r="J406" s="146"/>
      <c r="K406" s="159"/>
      <c r="L406" s="159"/>
      <c r="M406" s="161" t="str">
        <f t="shared" si="12"/>
        <v/>
      </c>
      <c r="N406" s="163" t="str">
        <f t="shared" si="13"/>
        <v/>
      </c>
      <c r="O406" s="143"/>
      <c r="P406" s="146"/>
      <c r="Q406" s="146"/>
    </row>
    <row r="407" spans="1:17" x14ac:dyDescent="0.3">
      <c r="A407" s="143"/>
      <c r="B407" s="146"/>
      <c r="C407" s="146"/>
      <c r="D407" s="146"/>
      <c r="E407" s="146"/>
      <c r="F407" s="151"/>
      <c r="G407" s="146"/>
      <c r="H407" s="154"/>
      <c r="I407" s="146"/>
      <c r="J407" s="146"/>
      <c r="K407" s="159"/>
      <c r="L407" s="159"/>
      <c r="M407" s="161" t="str">
        <f t="shared" si="12"/>
        <v/>
      </c>
      <c r="N407" s="163" t="str">
        <f t="shared" si="13"/>
        <v/>
      </c>
      <c r="O407" s="143"/>
      <c r="P407" s="146"/>
      <c r="Q407" s="146"/>
    </row>
    <row r="408" spans="1:17" x14ac:dyDescent="0.3">
      <c r="A408" s="143"/>
      <c r="B408" s="146"/>
      <c r="C408" s="146"/>
      <c r="D408" s="146"/>
      <c r="E408" s="146"/>
      <c r="F408" s="151"/>
      <c r="G408" s="146"/>
      <c r="H408" s="154"/>
      <c r="I408" s="146"/>
      <c r="J408" s="146"/>
      <c r="K408" s="159"/>
      <c r="L408" s="159"/>
      <c r="M408" s="161" t="str">
        <f t="shared" si="12"/>
        <v/>
      </c>
      <c r="N408" s="163" t="str">
        <f t="shared" si="13"/>
        <v/>
      </c>
      <c r="O408" s="143"/>
      <c r="P408" s="146"/>
      <c r="Q408" s="146"/>
    </row>
    <row r="409" spans="1:17" x14ac:dyDescent="0.3">
      <c r="A409" s="143"/>
      <c r="B409" s="146"/>
      <c r="C409" s="146"/>
      <c r="D409" s="146"/>
      <c r="E409" s="146"/>
      <c r="F409" s="151"/>
      <c r="G409" s="146"/>
      <c r="H409" s="154"/>
      <c r="I409" s="146"/>
      <c r="J409" s="146"/>
      <c r="K409" s="159"/>
      <c r="L409" s="159"/>
      <c r="M409" s="161" t="str">
        <f t="shared" si="12"/>
        <v/>
      </c>
      <c r="N409" s="163" t="str">
        <f t="shared" si="13"/>
        <v/>
      </c>
      <c r="O409" s="143"/>
      <c r="P409" s="146"/>
      <c r="Q409" s="146"/>
    </row>
    <row r="410" spans="1:17" x14ac:dyDescent="0.3">
      <c r="A410" s="143"/>
      <c r="B410" s="146"/>
      <c r="C410" s="146"/>
      <c r="D410" s="146"/>
      <c r="E410" s="146"/>
      <c r="F410" s="151"/>
      <c r="G410" s="146"/>
      <c r="H410" s="154"/>
      <c r="I410" s="146"/>
      <c r="J410" s="146"/>
      <c r="K410" s="159"/>
      <c r="L410" s="159"/>
      <c r="M410" s="161" t="str">
        <f t="shared" si="12"/>
        <v/>
      </c>
      <c r="N410" s="163" t="str">
        <f t="shared" si="13"/>
        <v/>
      </c>
      <c r="O410" s="143"/>
      <c r="P410" s="146"/>
      <c r="Q410" s="146"/>
    </row>
    <row r="411" spans="1:17" x14ac:dyDescent="0.3">
      <c r="A411" s="143"/>
      <c r="B411" s="146"/>
      <c r="C411" s="146"/>
      <c r="D411" s="146"/>
      <c r="E411" s="146"/>
      <c r="F411" s="151"/>
      <c r="G411" s="146"/>
      <c r="H411" s="154"/>
      <c r="I411" s="146"/>
      <c r="J411" s="146"/>
      <c r="K411" s="159"/>
      <c r="L411" s="159"/>
      <c r="M411" s="161" t="str">
        <f t="shared" si="12"/>
        <v/>
      </c>
      <c r="N411" s="163" t="str">
        <f t="shared" si="13"/>
        <v/>
      </c>
      <c r="O411" s="143"/>
      <c r="P411" s="146"/>
      <c r="Q411" s="146"/>
    </row>
    <row r="412" spans="1:17" x14ac:dyDescent="0.3">
      <c r="A412" s="143"/>
      <c r="B412" s="146"/>
      <c r="C412" s="146"/>
      <c r="D412" s="146"/>
      <c r="E412" s="146"/>
      <c r="F412" s="151"/>
      <c r="G412" s="146"/>
      <c r="H412" s="154"/>
      <c r="I412" s="146"/>
      <c r="J412" s="146"/>
      <c r="K412" s="159"/>
      <c r="L412" s="159"/>
      <c r="M412" s="161" t="str">
        <f t="shared" si="12"/>
        <v/>
      </c>
      <c r="N412" s="163" t="str">
        <f t="shared" si="13"/>
        <v/>
      </c>
      <c r="O412" s="143"/>
      <c r="P412" s="146"/>
      <c r="Q412" s="146"/>
    </row>
    <row r="413" spans="1:17" x14ac:dyDescent="0.3">
      <c r="A413" s="143"/>
      <c r="B413" s="146"/>
      <c r="C413" s="146"/>
      <c r="D413" s="146"/>
      <c r="E413" s="146"/>
      <c r="F413" s="151"/>
      <c r="G413" s="146"/>
      <c r="H413" s="154"/>
      <c r="I413" s="146"/>
      <c r="J413" s="146"/>
      <c r="K413" s="159"/>
      <c r="L413" s="159"/>
      <c r="M413" s="161" t="str">
        <f t="shared" si="12"/>
        <v/>
      </c>
      <c r="N413" s="163" t="str">
        <f t="shared" si="13"/>
        <v/>
      </c>
      <c r="O413" s="143"/>
      <c r="P413" s="146"/>
      <c r="Q413" s="146"/>
    </row>
    <row r="414" spans="1:17" x14ac:dyDescent="0.3">
      <c r="A414" s="143"/>
      <c r="B414" s="146"/>
      <c r="C414" s="146"/>
      <c r="D414" s="146"/>
      <c r="E414" s="146"/>
      <c r="F414" s="151"/>
      <c r="G414" s="146"/>
      <c r="H414" s="154"/>
      <c r="I414" s="146"/>
      <c r="J414" s="146"/>
      <c r="K414" s="159"/>
      <c r="L414" s="159"/>
      <c r="M414" s="161" t="str">
        <f t="shared" si="12"/>
        <v/>
      </c>
      <c r="N414" s="163" t="str">
        <f t="shared" si="13"/>
        <v/>
      </c>
      <c r="O414" s="143"/>
      <c r="P414" s="146"/>
      <c r="Q414" s="146"/>
    </row>
    <row r="415" spans="1:17" x14ac:dyDescent="0.3">
      <c r="A415" s="143"/>
      <c r="B415" s="146"/>
      <c r="C415" s="146"/>
      <c r="D415" s="146"/>
      <c r="E415" s="146"/>
      <c r="F415" s="151"/>
      <c r="G415" s="146"/>
      <c r="H415" s="154"/>
      <c r="I415" s="146"/>
      <c r="J415" s="146"/>
      <c r="K415" s="159"/>
      <c r="L415" s="159"/>
      <c r="M415" s="161" t="str">
        <f t="shared" si="12"/>
        <v/>
      </c>
      <c r="N415" s="163" t="str">
        <f t="shared" si="13"/>
        <v/>
      </c>
      <c r="O415" s="143"/>
      <c r="P415" s="146"/>
      <c r="Q415" s="146"/>
    </row>
    <row r="416" spans="1:17" x14ac:dyDescent="0.3">
      <c r="A416" s="143"/>
      <c r="B416" s="146"/>
      <c r="C416" s="146"/>
      <c r="D416" s="146"/>
      <c r="E416" s="146"/>
      <c r="F416" s="151"/>
      <c r="G416" s="146"/>
      <c r="H416" s="154"/>
      <c r="I416" s="146"/>
      <c r="J416" s="146"/>
      <c r="K416" s="159"/>
      <c r="L416" s="159"/>
      <c r="M416" s="161" t="str">
        <f t="shared" si="12"/>
        <v/>
      </c>
      <c r="N416" s="163" t="str">
        <f t="shared" si="13"/>
        <v/>
      </c>
      <c r="O416" s="143"/>
      <c r="P416" s="146"/>
      <c r="Q416" s="146"/>
    </row>
    <row r="417" spans="1:17" x14ac:dyDescent="0.3">
      <c r="A417" s="143"/>
      <c r="B417" s="146"/>
      <c r="C417" s="146"/>
      <c r="D417" s="146"/>
      <c r="E417" s="146"/>
      <c r="F417" s="151"/>
      <c r="G417" s="146"/>
      <c r="H417" s="154"/>
      <c r="I417" s="146"/>
      <c r="J417" s="146"/>
      <c r="K417" s="159"/>
      <c r="L417" s="159"/>
      <c r="M417" s="161" t="str">
        <f t="shared" si="12"/>
        <v/>
      </c>
      <c r="N417" s="163" t="str">
        <f t="shared" si="13"/>
        <v/>
      </c>
      <c r="O417" s="143"/>
      <c r="P417" s="146"/>
      <c r="Q417" s="146"/>
    </row>
    <row r="418" spans="1:17" x14ac:dyDescent="0.3">
      <c r="A418" s="143"/>
      <c r="B418" s="146"/>
      <c r="C418" s="146"/>
      <c r="D418" s="146"/>
      <c r="E418" s="146"/>
      <c r="F418" s="151"/>
      <c r="G418" s="146"/>
      <c r="H418" s="154"/>
      <c r="I418" s="146"/>
      <c r="J418" s="146"/>
      <c r="K418" s="159"/>
      <c r="L418" s="159"/>
      <c r="M418" s="161" t="str">
        <f t="shared" si="12"/>
        <v/>
      </c>
      <c r="N418" s="163" t="str">
        <f t="shared" si="13"/>
        <v/>
      </c>
      <c r="O418" s="143"/>
      <c r="P418" s="146"/>
      <c r="Q418" s="146"/>
    </row>
    <row r="419" spans="1:17" x14ac:dyDescent="0.3">
      <c r="A419" s="143"/>
      <c r="B419" s="146"/>
      <c r="C419" s="146"/>
      <c r="D419" s="146"/>
      <c r="E419" s="146"/>
      <c r="F419" s="151"/>
      <c r="G419" s="146"/>
      <c r="H419" s="154"/>
      <c r="I419" s="146"/>
      <c r="J419" s="146"/>
      <c r="K419" s="159"/>
      <c r="L419" s="159"/>
      <c r="M419" s="161" t="str">
        <f t="shared" si="12"/>
        <v/>
      </c>
      <c r="N419" s="163" t="str">
        <f t="shared" si="13"/>
        <v/>
      </c>
      <c r="O419" s="143"/>
      <c r="P419" s="146"/>
      <c r="Q419" s="146"/>
    </row>
    <row r="420" spans="1:17" x14ac:dyDescent="0.3">
      <c r="A420" s="143"/>
      <c r="B420" s="146"/>
      <c r="C420" s="146"/>
      <c r="D420" s="146"/>
      <c r="E420" s="146"/>
      <c r="F420" s="151"/>
      <c r="G420" s="146"/>
      <c r="H420" s="154"/>
      <c r="I420" s="146"/>
      <c r="J420" s="146"/>
      <c r="K420" s="159"/>
      <c r="L420" s="159"/>
      <c r="M420" s="161" t="str">
        <f t="shared" si="12"/>
        <v/>
      </c>
      <c r="N420" s="163" t="str">
        <f t="shared" si="13"/>
        <v/>
      </c>
      <c r="O420" s="143"/>
      <c r="P420" s="146"/>
      <c r="Q420" s="146"/>
    </row>
    <row r="421" spans="1:17" x14ac:dyDescent="0.3">
      <c r="A421" s="143"/>
      <c r="B421" s="146"/>
      <c r="C421" s="146"/>
      <c r="D421" s="146"/>
      <c r="E421" s="146"/>
      <c r="F421" s="151"/>
      <c r="G421" s="146"/>
      <c r="H421" s="154"/>
      <c r="I421" s="146"/>
      <c r="J421" s="146"/>
      <c r="K421" s="159"/>
      <c r="L421" s="159"/>
      <c r="M421" s="161" t="str">
        <f t="shared" si="12"/>
        <v/>
      </c>
      <c r="N421" s="163" t="str">
        <f t="shared" si="13"/>
        <v/>
      </c>
      <c r="O421" s="143"/>
      <c r="P421" s="146"/>
      <c r="Q421" s="146"/>
    </row>
    <row r="422" spans="1:17" x14ac:dyDescent="0.3">
      <c r="A422" s="143"/>
      <c r="B422" s="146"/>
      <c r="C422" s="146"/>
      <c r="D422" s="146"/>
      <c r="E422" s="146"/>
      <c r="F422" s="151"/>
      <c r="G422" s="146"/>
      <c r="H422" s="154"/>
      <c r="I422" s="146"/>
      <c r="J422" s="146"/>
      <c r="K422" s="159"/>
      <c r="L422" s="159"/>
      <c r="M422" s="161" t="str">
        <f t="shared" si="12"/>
        <v/>
      </c>
      <c r="N422" s="163" t="str">
        <f t="shared" si="13"/>
        <v/>
      </c>
      <c r="O422" s="143"/>
      <c r="P422" s="146"/>
      <c r="Q422" s="146"/>
    </row>
    <row r="423" spans="1:17" x14ac:dyDescent="0.3">
      <c r="A423" s="143"/>
      <c r="B423" s="146"/>
      <c r="C423" s="146"/>
      <c r="D423" s="146"/>
      <c r="E423" s="146"/>
      <c r="F423" s="151"/>
      <c r="G423" s="146"/>
      <c r="H423" s="154"/>
      <c r="I423" s="146"/>
      <c r="J423" s="146"/>
      <c r="K423" s="159"/>
      <c r="L423" s="159"/>
      <c r="M423" s="161" t="str">
        <f t="shared" si="12"/>
        <v/>
      </c>
      <c r="N423" s="163" t="str">
        <f t="shared" si="13"/>
        <v/>
      </c>
      <c r="O423" s="143"/>
      <c r="P423" s="146"/>
      <c r="Q423" s="146"/>
    </row>
    <row r="424" spans="1:17" x14ac:dyDescent="0.3">
      <c r="A424" s="143"/>
      <c r="B424" s="146"/>
      <c r="C424" s="146"/>
      <c r="D424" s="146"/>
      <c r="E424" s="146"/>
      <c r="F424" s="151"/>
      <c r="G424" s="146"/>
      <c r="H424" s="154"/>
      <c r="I424" s="146"/>
      <c r="J424" s="146"/>
      <c r="K424" s="159"/>
      <c r="L424" s="159"/>
      <c r="M424" s="161" t="str">
        <f t="shared" si="12"/>
        <v/>
      </c>
      <c r="N424" s="163" t="str">
        <f t="shared" si="13"/>
        <v/>
      </c>
      <c r="O424" s="143"/>
      <c r="P424" s="146"/>
      <c r="Q424" s="146"/>
    </row>
    <row r="425" spans="1:17" x14ac:dyDescent="0.3">
      <c r="A425" s="143"/>
      <c r="B425" s="146"/>
      <c r="C425" s="146"/>
      <c r="D425" s="146"/>
      <c r="E425" s="146"/>
      <c r="F425" s="151"/>
      <c r="G425" s="146"/>
      <c r="H425" s="154"/>
      <c r="I425" s="146"/>
      <c r="J425" s="146"/>
      <c r="K425" s="159"/>
      <c r="L425" s="159"/>
      <c r="M425" s="161" t="str">
        <f t="shared" si="12"/>
        <v/>
      </c>
      <c r="N425" s="163" t="str">
        <f t="shared" si="13"/>
        <v/>
      </c>
      <c r="O425" s="143"/>
      <c r="P425" s="146"/>
      <c r="Q425" s="146"/>
    </row>
    <row r="426" spans="1:17" x14ac:dyDescent="0.3">
      <c r="A426" s="143"/>
      <c r="B426" s="146"/>
      <c r="C426" s="146"/>
      <c r="D426" s="146"/>
      <c r="E426" s="146"/>
      <c r="F426" s="151"/>
      <c r="G426" s="146"/>
      <c r="H426" s="154"/>
      <c r="I426" s="146"/>
      <c r="J426" s="146"/>
      <c r="K426" s="159"/>
      <c r="L426" s="159"/>
      <c r="M426" s="161" t="str">
        <f t="shared" si="12"/>
        <v/>
      </c>
      <c r="N426" s="163" t="str">
        <f t="shared" si="13"/>
        <v/>
      </c>
      <c r="O426" s="143"/>
      <c r="P426" s="146"/>
      <c r="Q426" s="146"/>
    </row>
    <row r="427" spans="1:17" x14ac:dyDescent="0.3">
      <c r="A427" s="143"/>
      <c r="B427" s="146"/>
      <c r="C427" s="146"/>
      <c r="D427" s="146"/>
      <c r="E427" s="146"/>
      <c r="F427" s="151"/>
      <c r="G427" s="146"/>
      <c r="H427" s="154"/>
      <c r="I427" s="146"/>
      <c r="J427" s="146"/>
      <c r="K427" s="159"/>
      <c r="L427" s="159"/>
      <c r="M427" s="161" t="str">
        <f t="shared" si="12"/>
        <v/>
      </c>
      <c r="N427" s="163" t="str">
        <f t="shared" si="13"/>
        <v/>
      </c>
      <c r="O427" s="143"/>
      <c r="P427" s="146"/>
      <c r="Q427" s="146"/>
    </row>
    <row r="428" spans="1:17" x14ac:dyDescent="0.3">
      <c r="A428" s="143"/>
      <c r="B428" s="146"/>
      <c r="C428" s="146"/>
      <c r="D428" s="146"/>
      <c r="E428" s="146"/>
      <c r="F428" s="151"/>
      <c r="G428" s="146"/>
      <c r="H428" s="154"/>
      <c r="I428" s="146"/>
      <c r="J428" s="146"/>
      <c r="K428" s="159"/>
      <c r="L428" s="159"/>
      <c r="M428" s="161" t="str">
        <f t="shared" si="12"/>
        <v/>
      </c>
      <c r="N428" s="163" t="str">
        <f t="shared" si="13"/>
        <v/>
      </c>
      <c r="O428" s="143"/>
      <c r="P428" s="146"/>
      <c r="Q428" s="146"/>
    </row>
    <row r="429" spans="1:17" x14ac:dyDescent="0.3">
      <c r="A429" s="143"/>
      <c r="B429" s="146"/>
      <c r="C429" s="146"/>
      <c r="D429" s="146"/>
      <c r="E429" s="146"/>
      <c r="F429" s="151"/>
      <c r="G429" s="146"/>
      <c r="H429" s="154"/>
      <c r="I429" s="146"/>
      <c r="J429" s="146"/>
      <c r="K429" s="159"/>
      <c r="L429" s="159"/>
      <c r="M429" s="161" t="str">
        <f t="shared" si="12"/>
        <v/>
      </c>
      <c r="N429" s="163" t="str">
        <f t="shared" si="13"/>
        <v/>
      </c>
      <c r="O429" s="143"/>
      <c r="P429" s="146"/>
      <c r="Q429" s="146"/>
    </row>
    <row r="430" spans="1:17" x14ac:dyDescent="0.3">
      <c r="A430" s="143"/>
      <c r="B430" s="146"/>
      <c r="C430" s="146"/>
      <c r="D430" s="146"/>
      <c r="E430" s="146"/>
      <c r="F430" s="151"/>
      <c r="G430" s="146"/>
      <c r="H430" s="154"/>
      <c r="I430" s="146"/>
      <c r="J430" s="146"/>
      <c r="K430" s="159"/>
      <c r="L430" s="159"/>
      <c r="M430" s="161" t="str">
        <f t="shared" si="12"/>
        <v/>
      </c>
      <c r="N430" s="163" t="str">
        <f t="shared" si="13"/>
        <v/>
      </c>
      <c r="O430" s="143"/>
      <c r="P430" s="146"/>
      <c r="Q430" s="146"/>
    </row>
    <row r="431" spans="1:17" x14ac:dyDescent="0.3">
      <c r="A431" s="143"/>
      <c r="B431" s="146"/>
      <c r="C431" s="146"/>
      <c r="D431" s="146"/>
      <c r="E431" s="146"/>
      <c r="F431" s="151"/>
      <c r="G431" s="146"/>
      <c r="H431" s="154"/>
      <c r="I431" s="146"/>
      <c r="J431" s="146"/>
      <c r="K431" s="159"/>
      <c r="L431" s="159"/>
      <c r="M431" s="161" t="str">
        <f t="shared" si="12"/>
        <v/>
      </c>
      <c r="N431" s="163" t="str">
        <f t="shared" si="13"/>
        <v/>
      </c>
      <c r="O431" s="143"/>
      <c r="P431" s="146"/>
      <c r="Q431" s="146"/>
    </row>
    <row r="432" spans="1:17" x14ac:dyDescent="0.3">
      <c r="A432" s="143"/>
      <c r="B432" s="146"/>
      <c r="C432" s="146"/>
      <c r="D432" s="146"/>
      <c r="E432" s="146"/>
      <c r="F432" s="151"/>
      <c r="G432" s="146"/>
      <c r="H432" s="154"/>
      <c r="I432" s="146"/>
      <c r="J432" s="146"/>
      <c r="K432" s="159"/>
      <c r="L432" s="159"/>
      <c r="M432" s="161" t="str">
        <f t="shared" si="12"/>
        <v/>
      </c>
      <c r="N432" s="163" t="str">
        <f t="shared" si="13"/>
        <v/>
      </c>
      <c r="O432" s="143"/>
      <c r="P432" s="146"/>
      <c r="Q432" s="146"/>
    </row>
    <row r="433" spans="1:21" x14ac:dyDescent="0.3">
      <c r="A433" s="143"/>
      <c r="B433" s="146"/>
      <c r="C433" s="146"/>
      <c r="D433" s="146"/>
      <c r="E433" s="146"/>
      <c r="F433" s="151"/>
      <c r="G433" s="146"/>
      <c r="H433" s="154"/>
      <c r="I433" s="146"/>
      <c r="J433" s="146"/>
      <c r="K433" s="159"/>
      <c r="L433" s="159"/>
      <c r="M433" s="161" t="str">
        <f t="shared" si="12"/>
        <v/>
      </c>
      <c r="N433" s="163" t="str">
        <f t="shared" si="13"/>
        <v/>
      </c>
      <c r="O433" s="143"/>
      <c r="P433" s="146"/>
      <c r="Q433" s="146"/>
    </row>
    <row r="434" spans="1:21" x14ac:dyDescent="0.3">
      <c r="A434" s="143"/>
      <c r="B434" s="146"/>
      <c r="C434" s="146"/>
      <c r="D434" s="146"/>
      <c r="E434" s="146"/>
      <c r="F434" s="151"/>
      <c r="G434" s="146"/>
      <c r="H434" s="154"/>
      <c r="I434" s="146"/>
      <c r="J434" s="146"/>
      <c r="K434" s="159"/>
      <c r="L434" s="159"/>
      <c r="M434" s="161" t="str">
        <f t="shared" si="12"/>
        <v/>
      </c>
      <c r="N434" s="163" t="str">
        <f t="shared" si="13"/>
        <v/>
      </c>
      <c r="O434" s="143"/>
      <c r="P434" s="146"/>
      <c r="Q434" s="146"/>
    </row>
    <row r="435" spans="1:21" x14ac:dyDescent="0.3">
      <c r="A435" s="143"/>
      <c r="B435" s="146"/>
      <c r="C435" s="146"/>
      <c r="D435" s="146"/>
      <c r="E435" s="146"/>
      <c r="F435" s="151"/>
      <c r="G435" s="146"/>
      <c r="H435" s="154"/>
      <c r="I435" s="146"/>
      <c r="J435" s="146"/>
      <c r="K435" s="159"/>
      <c r="L435" s="159"/>
      <c r="M435" s="161" t="str">
        <f t="shared" si="12"/>
        <v/>
      </c>
      <c r="N435" s="163" t="str">
        <f t="shared" si="13"/>
        <v/>
      </c>
      <c r="O435" s="143"/>
      <c r="P435" s="146"/>
      <c r="Q435" s="146"/>
    </row>
    <row r="436" spans="1:21" x14ac:dyDescent="0.3">
      <c r="A436" s="143"/>
      <c r="B436" s="146"/>
      <c r="C436" s="146"/>
      <c r="D436" s="146"/>
      <c r="E436" s="146"/>
      <c r="F436" s="151"/>
      <c r="G436" s="146"/>
      <c r="H436" s="154"/>
      <c r="I436" s="146"/>
      <c r="J436" s="146"/>
      <c r="K436" s="159"/>
      <c r="L436" s="159"/>
      <c r="M436" s="161" t="str">
        <f t="shared" si="12"/>
        <v/>
      </c>
      <c r="N436" s="163" t="str">
        <f t="shared" si="13"/>
        <v/>
      </c>
      <c r="O436" s="143"/>
      <c r="P436" s="146"/>
      <c r="Q436" s="146"/>
    </row>
    <row r="437" spans="1:21" x14ac:dyDescent="0.3">
      <c r="A437" s="143"/>
      <c r="B437" s="146"/>
      <c r="C437" s="146"/>
      <c r="D437" s="146"/>
      <c r="E437" s="146"/>
      <c r="F437" s="151"/>
      <c r="G437" s="146"/>
      <c r="H437" s="154"/>
      <c r="I437" s="146"/>
      <c r="J437" s="146"/>
      <c r="K437" s="159"/>
      <c r="L437" s="159"/>
      <c r="M437" s="161" t="str">
        <f t="shared" si="12"/>
        <v/>
      </c>
      <c r="N437" s="163" t="str">
        <f t="shared" si="13"/>
        <v/>
      </c>
      <c r="O437" s="143"/>
      <c r="P437" s="146"/>
      <c r="Q437" s="146"/>
    </row>
    <row r="438" spans="1:21" x14ac:dyDescent="0.3">
      <c r="A438" s="143"/>
      <c r="B438" s="146"/>
      <c r="C438" s="146"/>
      <c r="D438" s="146"/>
      <c r="E438" s="146"/>
      <c r="F438" s="151"/>
      <c r="G438" s="146"/>
      <c r="H438" s="154"/>
      <c r="I438" s="146"/>
      <c r="J438" s="146"/>
      <c r="K438" s="159"/>
      <c r="L438" s="159"/>
      <c r="M438" s="161" t="str">
        <f t="shared" si="12"/>
        <v/>
      </c>
      <c r="N438" s="163" t="str">
        <f t="shared" si="13"/>
        <v/>
      </c>
      <c r="O438" s="143"/>
      <c r="P438" s="146"/>
      <c r="Q438" s="146"/>
    </row>
    <row r="439" spans="1:21" x14ac:dyDescent="0.3">
      <c r="A439" s="143"/>
      <c r="B439" s="146"/>
      <c r="C439" s="146"/>
      <c r="D439" s="146"/>
      <c r="E439" s="146"/>
      <c r="F439" s="151"/>
      <c r="G439" s="146"/>
      <c r="H439" s="154"/>
      <c r="I439" s="146"/>
      <c r="J439" s="146"/>
      <c r="K439" s="159"/>
      <c r="L439" s="159"/>
      <c r="M439" s="161" t="str">
        <f t="shared" si="12"/>
        <v/>
      </c>
      <c r="N439" s="163" t="str">
        <f t="shared" si="13"/>
        <v/>
      </c>
      <c r="O439" s="143"/>
      <c r="P439" s="146"/>
      <c r="Q439" s="146"/>
    </row>
    <row r="440" spans="1:21" x14ac:dyDescent="0.3">
      <c r="A440" s="143"/>
      <c r="B440" s="146"/>
      <c r="C440" s="146"/>
      <c r="D440" s="146"/>
      <c r="E440" s="146"/>
      <c r="F440" s="151"/>
      <c r="G440" s="146"/>
      <c r="H440" s="154"/>
      <c r="I440" s="146"/>
      <c r="J440" s="146"/>
      <c r="K440" s="159"/>
      <c r="L440" s="159"/>
      <c r="M440" s="161" t="str">
        <f t="shared" si="12"/>
        <v/>
      </c>
      <c r="N440" s="163" t="str">
        <f t="shared" si="13"/>
        <v/>
      </c>
      <c r="O440" s="143"/>
      <c r="P440" s="146"/>
      <c r="Q440" s="146"/>
    </row>
    <row r="441" spans="1:21" x14ac:dyDescent="0.3">
      <c r="A441" s="143"/>
      <c r="B441" s="146"/>
      <c r="C441" s="146"/>
      <c r="D441" s="146"/>
      <c r="E441" s="146"/>
      <c r="F441" s="151"/>
      <c r="G441" s="146"/>
      <c r="H441" s="154"/>
      <c r="I441" s="146"/>
      <c r="J441" s="146"/>
      <c r="K441" s="159"/>
      <c r="L441" s="159"/>
      <c r="M441" s="161" t="str">
        <f t="shared" si="12"/>
        <v/>
      </c>
      <c r="N441" s="163" t="str">
        <f t="shared" si="13"/>
        <v/>
      </c>
      <c r="O441" s="143"/>
      <c r="P441" s="146"/>
      <c r="Q441" s="146"/>
    </row>
    <row r="442" spans="1:21" x14ac:dyDescent="0.3">
      <c r="A442" s="143"/>
      <c r="B442" s="146"/>
      <c r="C442" s="146"/>
      <c r="D442" s="146"/>
      <c r="E442" s="146"/>
      <c r="F442" s="151"/>
      <c r="G442" s="146"/>
      <c r="H442" s="154"/>
      <c r="I442" s="146"/>
      <c r="J442" s="146"/>
      <c r="K442" s="159"/>
      <c r="L442" s="159"/>
      <c r="M442" s="161" t="str">
        <f t="shared" si="12"/>
        <v/>
      </c>
      <c r="N442" s="163" t="str">
        <f t="shared" si="13"/>
        <v/>
      </c>
      <c r="O442" s="143"/>
      <c r="P442" s="146"/>
      <c r="Q442" s="146"/>
    </row>
    <row r="443" spans="1:21" s="6" customFormat="1" x14ac:dyDescent="0.3">
      <c r="A443" s="143"/>
      <c r="B443" s="146"/>
      <c r="C443" s="146"/>
      <c r="D443" s="146"/>
      <c r="E443" s="146"/>
      <c r="F443" s="151"/>
      <c r="G443" s="146"/>
      <c r="H443" s="154"/>
      <c r="I443" s="146"/>
      <c r="J443" s="146"/>
      <c r="K443" s="159"/>
      <c r="L443" s="159"/>
      <c r="M443" s="161" t="str">
        <f t="shared" si="12"/>
        <v/>
      </c>
      <c r="N443" s="163" t="str">
        <f t="shared" si="13"/>
        <v/>
      </c>
      <c r="O443" s="143"/>
      <c r="P443" s="146"/>
      <c r="Q443" s="146"/>
      <c r="S443" s="29"/>
      <c r="T443" s="29"/>
      <c r="U443" s="29"/>
    </row>
    <row r="444" spans="1:21" x14ac:dyDescent="0.3">
      <c r="A444" s="143"/>
      <c r="B444" s="146"/>
      <c r="C444" s="146"/>
      <c r="D444" s="146"/>
      <c r="E444" s="146"/>
      <c r="F444" s="151"/>
      <c r="G444" s="146"/>
      <c r="H444" s="154"/>
      <c r="I444" s="146"/>
      <c r="J444" s="146"/>
      <c r="K444" s="159"/>
      <c r="L444" s="159"/>
      <c r="M444" s="161" t="str">
        <f t="shared" si="12"/>
        <v/>
      </c>
      <c r="N444" s="163" t="str">
        <f t="shared" si="13"/>
        <v/>
      </c>
      <c r="O444" s="143"/>
      <c r="P444" s="146"/>
      <c r="Q444" s="146"/>
    </row>
    <row r="445" spans="1:21" x14ac:dyDescent="0.3">
      <c r="A445" s="143"/>
      <c r="B445" s="146"/>
      <c r="C445" s="146"/>
      <c r="D445" s="146"/>
      <c r="E445" s="146"/>
      <c r="F445" s="151"/>
      <c r="G445" s="146"/>
      <c r="H445" s="154"/>
      <c r="I445" s="146"/>
      <c r="J445" s="146"/>
      <c r="K445" s="159"/>
      <c r="L445" s="159"/>
      <c r="M445" s="161" t="str">
        <f t="shared" si="12"/>
        <v/>
      </c>
      <c r="N445" s="163" t="str">
        <f t="shared" si="13"/>
        <v/>
      </c>
      <c r="O445" s="143"/>
      <c r="P445" s="146"/>
      <c r="Q445" s="146"/>
    </row>
    <row r="446" spans="1:21" x14ac:dyDescent="0.3">
      <c r="A446" s="143"/>
      <c r="B446" s="146"/>
      <c r="C446" s="146"/>
      <c r="D446" s="146"/>
      <c r="E446" s="146"/>
      <c r="F446" s="151"/>
      <c r="G446" s="146"/>
      <c r="H446" s="154"/>
      <c r="I446" s="146"/>
      <c r="J446" s="146"/>
      <c r="K446" s="159"/>
      <c r="L446" s="159"/>
      <c r="M446" s="161" t="str">
        <f t="shared" si="12"/>
        <v/>
      </c>
      <c r="N446" s="163" t="str">
        <f t="shared" si="13"/>
        <v/>
      </c>
      <c r="O446" s="143"/>
      <c r="P446" s="146"/>
      <c r="Q446" s="146"/>
    </row>
    <row r="447" spans="1:21" x14ac:dyDescent="0.3">
      <c r="A447" s="143"/>
      <c r="B447" s="146"/>
      <c r="C447" s="146"/>
      <c r="D447" s="146"/>
      <c r="E447" s="146"/>
      <c r="F447" s="151"/>
      <c r="G447" s="146"/>
      <c r="H447" s="154"/>
      <c r="I447" s="146"/>
      <c r="J447" s="146"/>
      <c r="K447" s="159"/>
      <c r="L447" s="159"/>
      <c r="M447" s="161" t="str">
        <f t="shared" si="12"/>
        <v/>
      </c>
      <c r="N447" s="163" t="str">
        <f t="shared" si="13"/>
        <v/>
      </c>
      <c r="O447" s="143"/>
      <c r="P447" s="146"/>
      <c r="Q447" s="146"/>
    </row>
    <row r="448" spans="1:21" x14ac:dyDescent="0.3">
      <c r="A448" s="143"/>
      <c r="B448" s="146"/>
      <c r="C448" s="146"/>
      <c r="D448" s="146"/>
      <c r="E448" s="146"/>
      <c r="F448" s="151"/>
      <c r="G448" s="146"/>
      <c r="H448" s="154"/>
      <c r="I448" s="146"/>
      <c r="J448" s="146"/>
      <c r="K448" s="159"/>
      <c r="L448" s="159"/>
      <c r="M448" s="161" t="str">
        <f t="shared" si="12"/>
        <v/>
      </c>
      <c r="N448" s="163" t="str">
        <f t="shared" si="13"/>
        <v/>
      </c>
      <c r="O448" s="143"/>
      <c r="P448" s="146"/>
      <c r="Q448" s="146"/>
    </row>
    <row r="449" spans="1:17" x14ac:dyDescent="0.3">
      <c r="A449" s="143"/>
      <c r="B449" s="146"/>
      <c r="C449" s="146"/>
      <c r="D449" s="146"/>
      <c r="E449" s="146"/>
      <c r="F449" s="151"/>
      <c r="G449" s="146"/>
      <c r="H449" s="154"/>
      <c r="I449" s="146"/>
      <c r="J449" s="146"/>
      <c r="K449" s="159"/>
      <c r="L449" s="159"/>
      <c r="M449" s="161" t="str">
        <f t="shared" si="12"/>
        <v/>
      </c>
      <c r="N449" s="163" t="str">
        <f t="shared" si="13"/>
        <v/>
      </c>
      <c r="O449" s="143"/>
      <c r="P449" s="146"/>
      <c r="Q449" s="146"/>
    </row>
    <row r="450" spans="1:17" x14ac:dyDescent="0.3">
      <c r="A450" s="143"/>
      <c r="B450" s="146"/>
      <c r="C450" s="146"/>
      <c r="D450" s="146"/>
      <c r="E450" s="146"/>
      <c r="F450" s="151"/>
      <c r="G450" s="146"/>
      <c r="H450" s="154"/>
      <c r="I450" s="146"/>
      <c r="J450" s="146"/>
      <c r="K450" s="159"/>
      <c r="L450" s="159"/>
      <c r="M450" s="161" t="str">
        <f t="shared" si="12"/>
        <v/>
      </c>
      <c r="N450" s="163" t="str">
        <f t="shared" si="13"/>
        <v/>
      </c>
      <c r="O450" s="143"/>
      <c r="P450" s="146"/>
      <c r="Q450" s="146"/>
    </row>
    <row r="451" spans="1:17" x14ac:dyDescent="0.3">
      <c r="A451" s="143"/>
      <c r="B451" s="146"/>
      <c r="C451" s="146"/>
      <c r="D451" s="146"/>
      <c r="E451" s="146"/>
      <c r="F451" s="151"/>
      <c r="G451" s="146"/>
      <c r="H451" s="154"/>
      <c r="I451" s="146"/>
      <c r="J451" s="146"/>
      <c r="K451" s="159"/>
      <c r="L451" s="159"/>
      <c r="M451" s="161" t="str">
        <f t="shared" ref="M451:M500" si="14">IF(OR(K451="",L451=""),"",L451-K451)</f>
        <v/>
      </c>
      <c r="N451" s="163" t="str">
        <f t="shared" ref="N451:N500" si="15">IF(OR(K451="",L451=""),"",IF(AND(H451="STANDARD",I451="NO",M451&lt;31),"YES",IF(AND(H451="STANDARD",I451="YES",M451&lt;45),"YES",IF(AND(H451="EXPEDITED",I451="NO",M451&lt;=3),"YES",IF(AND(H451="EXPEDITED",I451="YES",M451&lt;18),"YES","NO")))))</f>
        <v/>
      </c>
      <c r="O451" s="143"/>
      <c r="P451" s="146"/>
      <c r="Q451" s="146"/>
    </row>
    <row r="452" spans="1:17" x14ac:dyDescent="0.3">
      <c r="A452" s="143"/>
      <c r="B452" s="146"/>
      <c r="C452" s="146"/>
      <c r="D452" s="146"/>
      <c r="E452" s="146"/>
      <c r="F452" s="151"/>
      <c r="G452" s="146"/>
      <c r="H452" s="154"/>
      <c r="I452" s="146"/>
      <c r="J452" s="146"/>
      <c r="K452" s="159"/>
      <c r="L452" s="159"/>
      <c r="M452" s="161" t="str">
        <f t="shared" si="14"/>
        <v/>
      </c>
      <c r="N452" s="163" t="str">
        <f t="shared" si="15"/>
        <v/>
      </c>
      <c r="O452" s="143"/>
      <c r="P452" s="146"/>
      <c r="Q452" s="146"/>
    </row>
    <row r="453" spans="1:17" x14ac:dyDescent="0.3">
      <c r="A453" s="143"/>
      <c r="B453" s="146"/>
      <c r="C453" s="146"/>
      <c r="D453" s="146"/>
      <c r="E453" s="146"/>
      <c r="F453" s="151"/>
      <c r="G453" s="146"/>
      <c r="H453" s="154"/>
      <c r="I453" s="146"/>
      <c r="J453" s="146"/>
      <c r="K453" s="159"/>
      <c r="L453" s="159"/>
      <c r="M453" s="161" t="str">
        <f t="shared" si="14"/>
        <v/>
      </c>
      <c r="N453" s="163" t="str">
        <f t="shared" si="15"/>
        <v/>
      </c>
      <c r="O453" s="143"/>
      <c r="P453" s="146"/>
      <c r="Q453" s="146"/>
    </row>
    <row r="454" spans="1:17" x14ac:dyDescent="0.3">
      <c r="A454" s="143"/>
      <c r="B454" s="146"/>
      <c r="C454" s="146"/>
      <c r="D454" s="146"/>
      <c r="E454" s="146"/>
      <c r="F454" s="151"/>
      <c r="G454" s="146"/>
      <c r="H454" s="154"/>
      <c r="I454" s="146"/>
      <c r="J454" s="146"/>
      <c r="K454" s="159"/>
      <c r="L454" s="159"/>
      <c r="M454" s="161" t="str">
        <f t="shared" si="14"/>
        <v/>
      </c>
      <c r="N454" s="163" t="str">
        <f t="shared" si="15"/>
        <v/>
      </c>
      <c r="O454" s="143"/>
      <c r="P454" s="146"/>
      <c r="Q454" s="146"/>
    </row>
    <row r="455" spans="1:17" x14ac:dyDescent="0.3">
      <c r="A455" s="143"/>
      <c r="B455" s="146"/>
      <c r="C455" s="146"/>
      <c r="D455" s="146"/>
      <c r="E455" s="146"/>
      <c r="F455" s="151"/>
      <c r="G455" s="146"/>
      <c r="H455" s="154"/>
      <c r="I455" s="146"/>
      <c r="J455" s="146"/>
      <c r="K455" s="159"/>
      <c r="L455" s="159"/>
      <c r="M455" s="161" t="str">
        <f t="shared" si="14"/>
        <v/>
      </c>
      <c r="N455" s="163" t="str">
        <f t="shared" si="15"/>
        <v/>
      </c>
      <c r="O455" s="143"/>
      <c r="P455" s="146"/>
      <c r="Q455" s="146"/>
    </row>
    <row r="456" spans="1:17" x14ac:dyDescent="0.3">
      <c r="A456" s="143"/>
      <c r="B456" s="146"/>
      <c r="C456" s="146"/>
      <c r="D456" s="146"/>
      <c r="E456" s="146"/>
      <c r="F456" s="151"/>
      <c r="G456" s="146"/>
      <c r="H456" s="154"/>
      <c r="I456" s="146"/>
      <c r="J456" s="146"/>
      <c r="K456" s="159"/>
      <c r="L456" s="159"/>
      <c r="M456" s="161" t="str">
        <f t="shared" si="14"/>
        <v/>
      </c>
      <c r="N456" s="163" t="str">
        <f t="shared" si="15"/>
        <v/>
      </c>
      <c r="O456" s="143"/>
      <c r="P456" s="146"/>
      <c r="Q456" s="146"/>
    </row>
    <row r="457" spans="1:17" x14ac:dyDescent="0.3">
      <c r="A457" s="143"/>
      <c r="B457" s="146"/>
      <c r="C457" s="146"/>
      <c r="D457" s="146"/>
      <c r="E457" s="146"/>
      <c r="F457" s="151"/>
      <c r="G457" s="146"/>
      <c r="H457" s="154"/>
      <c r="I457" s="146"/>
      <c r="J457" s="146"/>
      <c r="K457" s="159"/>
      <c r="L457" s="159"/>
      <c r="M457" s="161" t="str">
        <f t="shared" si="14"/>
        <v/>
      </c>
      <c r="N457" s="163" t="str">
        <f t="shared" si="15"/>
        <v/>
      </c>
      <c r="O457" s="143"/>
      <c r="P457" s="146"/>
      <c r="Q457" s="146"/>
    </row>
    <row r="458" spans="1:17" x14ac:dyDescent="0.3">
      <c r="A458" s="143"/>
      <c r="B458" s="146"/>
      <c r="C458" s="146"/>
      <c r="D458" s="146"/>
      <c r="E458" s="146"/>
      <c r="F458" s="151"/>
      <c r="G458" s="146"/>
      <c r="H458" s="154"/>
      <c r="I458" s="146"/>
      <c r="J458" s="146"/>
      <c r="K458" s="159"/>
      <c r="L458" s="159"/>
      <c r="M458" s="161" t="str">
        <f t="shared" si="14"/>
        <v/>
      </c>
      <c r="N458" s="163" t="str">
        <f t="shared" si="15"/>
        <v/>
      </c>
      <c r="O458" s="143"/>
      <c r="P458" s="146"/>
      <c r="Q458" s="146"/>
    </row>
    <row r="459" spans="1:17" x14ac:dyDescent="0.3">
      <c r="A459" s="143"/>
      <c r="B459" s="146"/>
      <c r="C459" s="146"/>
      <c r="D459" s="146"/>
      <c r="E459" s="146"/>
      <c r="F459" s="151"/>
      <c r="G459" s="146"/>
      <c r="H459" s="154"/>
      <c r="I459" s="146"/>
      <c r="J459" s="146"/>
      <c r="K459" s="159"/>
      <c r="L459" s="159"/>
      <c r="M459" s="161" t="str">
        <f t="shared" si="14"/>
        <v/>
      </c>
      <c r="N459" s="163" t="str">
        <f t="shared" si="15"/>
        <v/>
      </c>
      <c r="O459" s="143"/>
      <c r="P459" s="146"/>
      <c r="Q459" s="146"/>
    </row>
    <row r="460" spans="1:17" x14ac:dyDescent="0.3">
      <c r="A460" s="143"/>
      <c r="B460" s="146"/>
      <c r="C460" s="146"/>
      <c r="D460" s="146"/>
      <c r="E460" s="146"/>
      <c r="F460" s="151"/>
      <c r="G460" s="146"/>
      <c r="H460" s="154"/>
      <c r="I460" s="146"/>
      <c r="J460" s="146"/>
      <c r="K460" s="159"/>
      <c r="L460" s="159"/>
      <c r="M460" s="161" t="str">
        <f t="shared" si="14"/>
        <v/>
      </c>
      <c r="N460" s="163" t="str">
        <f t="shared" si="15"/>
        <v/>
      </c>
      <c r="O460" s="143"/>
      <c r="P460" s="146"/>
      <c r="Q460" s="146"/>
    </row>
    <row r="461" spans="1:17" x14ac:dyDescent="0.3">
      <c r="A461" s="143"/>
      <c r="B461" s="146"/>
      <c r="C461" s="146"/>
      <c r="D461" s="146"/>
      <c r="E461" s="146"/>
      <c r="F461" s="151"/>
      <c r="G461" s="146"/>
      <c r="H461" s="154"/>
      <c r="I461" s="146"/>
      <c r="J461" s="146"/>
      <c r="K461" s="159"/>
      <c r="L461" s="159"/>
      <c r="M461" s="161" t="str">
        <f t="shared" si="14"/>
        <v/>
      </c>
      <c r="N461" s="163" t="str">
        <f t="shared" si="15"/>
        <v/>
      </c>
      <c r="O461" s="143"/>
      <c r="P461" s="146"/>
      <c r="Q461" s="146"/>
    </row>
    <row r="462" spans="1:17" x14ac:dyDescent="0.3">
      <c r="A462" s="143"/>
      <c r="B462" s="146"/>
      <c r="C462" s="146"/>
      <c r="D462" s="146"/>
      <c r="E462" s="146"/>
      <c r="F462" s="151"/>
      <c r="G462" s="146"/>
      <c r="H462" s="154"/>
      <c r="I462" s="146"/>
      <c r="J462" s="146"/>
      <c r="K462" s="159"/>
      <c r="L462" s="159"/>
      <c r="M462" s="161" t="str">
        <f t="shared" si="14"/>
        <v/>
      </c>
      <c r="N462" s="163" t="str">
        <f t="shared" si="15"/>
        <v/>
      </c>
      <c r="O462" s="143"/>
      <c r="P462" s="146"/>
      <c r="Q462" s="146"/>
    </row>
    <row r="463" spans="1:17" x14ac:dyDescent="0.3">
      <c r="A463" s="143"/>
      <c r="B463" s="146"/>
      <c r="C463" s="146"/>
      <c r="D463" s="146"/>
      <c r="E463" s="146"/>
      <c r="F463" s="151"/>
      <c r="G463" s="146"/>
      <c r="H463" s="154"/>
      <c r="I463" s="146"/>
      <c r="J463" s="146"/>
      <c r="K463" s="159"/>
      <c r="L463" s="159"/>
      <c r="M463" s="161" t="str">
        <f t="shared" si="14"/>
        <v/>
      </c>
      <c r="N463" s="163" t="str">
        <f t="shared" si="15"/>
        <v/>
      </c>
      <c r="O463" s="143"/>
      <c r="P463" s="146"/>
      <c r="Q463" s="146"/>
    </row>
    <row r="464" spans="1:17" x14ac:dyDescent="0.3">
      <c r="A464" s="143"/>
      <c r="B464" s="146"/>
      <c r="C464" s="146"/>
      <c r="D464" s="146"/>
      <c r="E464" s="146"/>
      <c r="F464" s="151"/>
      <c r="G464" s="146"/>
      <c r="H464" s="154"/>
      <c r="I464" s="146"/>
      <c r="J464" s="146"/>
      <c r="K464" s="159"/>
      <c r="L464" s="159"/>
      <c r="M464" s="161" t="str">
        <f t="shared" si="14"/>
        <v/>
      </c>
      <c r="N464" s="163" t="str">
        <f t="shared" si="15"/>
        <v/>
      </c>
      <c r="O464" s="143"/>
      <c r="P464" s="146"/>
      <c r="Q464" s="146"/>
    </row>
    <row r="465" spans="1:17" x14ac:dyDescent="0.3">
      <c r="A465" s="143"/>
      <c r="B465" s="146"/>
      <c r="C465" s="146"/>
      <c r="D465" s="146"/>
      <c r="E465" s="146"/>
      <c r="F465" s="151"/>
      <c r="G465" s="146"/>
      <c r="H465" s="154"/>
      <c r="I465" s="146"/>
      <c r="J465" s="146"/>
      <c r="K465" s="159"/>
      <c r="L465" s="159"/>
      <c r="M465" s="161" t="str">
        <f t="shared" si="14"/>
        <v/>
      </c>
      <c r="N465" s="163" t="str">
        <f t="shared" si="15"/>
        <v/>
      </c>
      <c r="O465" s="143"/>
      <c r="P465" s="146"/>
      <c r="Q465" s="146"/>
    </row>
    <row r="466" spans="1:17" x14ac:dyDescent="0.3">
      <c r="A466" s="143"/>
      <c r="B466" s="146"/>
      <c r="C466" s="146"/>
      <c r="D466" s="146"/>
      <c r="E466" s="146"/>
      <c r="F466" s="151"/>
      <c r="G466" s="146"/>
      <c r="H466" s="154"/>
      <c r="I466" s="146"/>
      <c r="J466" s="146"/>
      <c r="K466" s="159"/>
      <c r="L466" s="159"/>
      <c r="M466" s="161" t="str">
        <f t="shared" si="14"/>
        <v/>
      </c>
      <c r="N466" s="163" t="str">
        <f t="shared" si="15"/>
        <v/>
      </c>
      <c r="O466" s="143"/>
      <c r="P466" s="146"/>
      <c r="Q466" s="146"/>
    </row>
    <row r="467" spans="1:17" x14ac:dyDescent="0.3">
      <c r="A467" s="143"/>
      <c r="B467" s="146"/>
      <c r="C467" s="146"/>
      <c r="D467" s="146"/>
      <c r="E467" s="146"/>
      <c r="F467" s="151"/>
      <c r="G467" s="146"/>
      <c r="H467" s="154"/>
      <c r="I467" s="146"/>
      <c r="J467" s="146"/>
      <c r="K467" s="159"/>
      <c r="L467" s="159"/>
      <c r="M467" s="161" t="str">
        <f t="shared" si="14"/>
        <v/>
      </c>
      <c r="N467" s="163" t="str">
        <f t="shared" si="15"/>
        <v/>
      </c>
      <c r="O467" s="143"/>
      <c r="P467" s="146"/>
      <c r="Q467" s="146"/>
    </row>
    <row r="468" spans="1:17" x14ac:dyDescent="0.3">
      <c r="A468" s="143"/>
      <c r="B468" s="146"/>
      <c r="C468" s="146"/>
      <c r="D468" s="146"/>
      <c r="E468" s="146"/>
      <c r="F468" s="151"/>
      <c r="G468" s="146"/>
      <c r="H468" s="154"/>
      <c r="I468" s="146"/>
      <c r="J468" s="146"/>
      <c r="K468" s="159"/>
      <c r="L468" s="159"/>
      <c r="M468" s="161" t="str">
        <f t="shared" si="14"/>
        <v/>
      </c>
      <c r="N468" s="163" t="str">
        <f t="shared" si="15"/>
        <v/>
      </c>
      <c r="O468" s="143"/>
      <c r="P468" s="146"/>
      <c r="Q468" s="146"/>
    </row>
    <row r="469" spans="1:17" x14ac:dyDescent="0.3">
      <c r="A469" s="143"/>
      <c r="B469" s="146"/>
      <c r="C469" s="146"/>
      <c r="D469" s="146"/>
      <c r="E469" s="146"/>
      <c r="F469" s="151"/>
      <c r="G469" s="146"/>
      <c r="H469" s="154"/>
      <c r="I469" s="146"/>
      <c r="J469" s="146"/>
      <c r="K469" s="159"/>
      <c r="L469" s="159"/>
      <c r="M469" s="161" t="str">
        <f t="shared" si="14"/>
        <v/>
      </c>
      <c r="N469" s="163" t="str">
        <f t="shared" si="15"/>
        <v/>
      </c>
      <c r="O469" s="143"/>
      <c r="P469" s="146"/>
      <c r="Q469" s="146"/>
    </row>
    <row r="470" spans="1:17" x14ac:dyDescent="0.3">
      <c r="A470" s="143"/>
      <c r="B470" s="146"/>
      <c r="C470" s="146"/>
      <c r="D470" s="146"/>
      <c r="E470" s="146"/>
      <c r="F470" s="151"/>
      <c r="G470" s="146"/>
      <c r="H470" s="154"/>
      <c r="I470" s="146"/>
      <c r="J470" s="146"/>
      <c r="K470" s="159"/>
      <c r="L470" s="159"/>
      <c r="M470" s="161" t="str">
        <f t="shared" si="14"/>
        <v/>
      </c>
      <c r="N470" s="163" t="str">
        <f t="shared" si="15"/>
        <v/>
      </c>
      <c r="O470" s="143"/>
      <c r="P470" s="146"/>
      <c r="Q470" s="146"/>
    </row>
    <row r="471" spans="1:17" x14ac:dyDescent="0.3">
      <c r="A471" s="143"/>
      <c r="B471" s="146"/>
      <c r="C471" s="146"/>
      <c r="D471" s="146"/>
      <c r="E471" s="146"/>
      <c r="F471" s="151"/>
      <c r="G471" s="146"/>
      <c r="H471" s="154"/>
      <c r="I471" s="146"/>
      <c r="J471" s="146"/>
      <c r="K471" s="159"/>
      <c r="L471" s="159"/>
      <c r="M471" s="161" t="str">
        <f t="shared" si="14"/>
        <v/>
      </c>
      <c r="N471" s="163" t="str">
        <f t="shared" si="15"/>
        <v/>
      </c>
      <c r="O471" s="143"/>
      <c r="P471" s="146"/>
      <c r="Q471" s="146"/>
    </row>
    <row r="472" spans="1:17" x14ac:dyDescent="0.3">
      <c r="A472" s="143"/>
      <c r="B472" s="146"/>
      <c r="C472" s="146"/>
      <c r="D472" s="146"/>
      <c r="E472" s="146"/>
      <c r="F472" s="151"/>
      <c r="G472" s="146"/>
      <c r="H472" s="154"/>
      <c r="I472" s="146"/>
      <c r="J472" s="146"/>
      <c r="K472" s="159"/>
      <c r="L472" s="159"/>
      <c r="M472" s="161" t="str">
        <f t="shared" si="14"/>
        <v/>
      </c>
      <c r="N472" s="163" t="str">
        <f t="shared" si="15"/>
        <v/>
      </c>
      <c r="O472" s="143"/>
      <c r="P472" s="146"/>
      <c r="Q472" s="146"/>
    </row>
    <row r="473" spans="1:17" x14ac:dyDescent="0.3">
      <c r="A473" s="143"/>
      <c r="B473" s="146"/>
      <c r="C473" s="146"/>
      <c r="D473" s="146"/>
      <c r="E473" s="146"/>
      <c r="F473" s="151"/>
      <c r="G473" s="146"/>
      <c r="H473" s="154"/>
      <c r="I473" s="146"/>
      <c r="J473" s="146"/>
      <c r="K473" s="159"/>
      <c r="L473" s="159"/>
      <c r="M473" s="161" t="str">
        <f t="shared" si="14"/>
        <v/>
      </c>
      <c r="N473" s="163" t="str">
        <f t="shared" si="15"/>
        <v/>
      </c>
      <c r="O473" s="143"/>
      <c r="P473" s="146"/>
      <c r="Q473" s="146"/>
    </row>
    <row r="474" spans="1:17" x14ac:dyDescent="0.3">
      <c r="A474" s="143"/>
      <c r="B474" s="146"/>
      <c r="C474" s="146"/>
      <c r="D474" s="146"/>
      <c r="E474" s="146"/>
      <c r="F474" s="151"/>
      <c r="G474" s="146"/>
      <c r="H474" s="154"/>
      <c r="I474" s="146"/>
      <c r="J474" s="146"/>
      <c r="K474" s="159"/>
      <c r="L474" s="159"/>
      <c r="M474" s="161" t="str">
        <f t="shared" si="14"/>
        <v/>
      </c>
      <c r="N474" s="163" t="str">
        <f t="shared" si="15"/>
        <v/>
      </c>
      <c r="O474" s="143"/>
      <c r="P474" s="146"/>
      <c r="Q474" s="146"/>
    </row>
    <row r="475" spans="1:17" x14ac:dyDescent="0.3">
      <c r="A475" s="143"/>
      <c r="B475" s="146"/>
      <c r="C475" s="146"/>
      <c r="D475" s="146"/>
      <c r="E475" s="146"/>
      <c r="F475" s="151"/>
      <c r="G475" s="146"/>
      <c r="H475" s="154"/>
      <c r="I475" s="146"/>
      <c r="J475" s="146"/>
      <c r="K475" s="159"/>
      <c r="L475" s="159"/>
      <c r="M475" s="161" t="str">
        <f t="shared" si="14"/>
        <v/>
      </c>
      <c r="N475" s="163" t="str">
        <f t="shared" si="15"/>
        <v/>
      </c>
      <c r="O475" s="143"/>
      <c r="P475" s="146"/>
      <c r="Q475" s="146"/>
    </row>
    <row r="476" spans="1:17" x14ac:dyDescent="0.3">
      <c r="A476" s="143"/>
      <c r="B476" s="146"/>
      <c r="C476" s="146"/>
      <c r="D476" s="146"/>
      <c r="E476" s="146"/>
      <c r="F476" s="151"/>
      <c r="G476" s="146"/>
      <c r="H476" s="154"/>
      <c r="I476" s="146"/>
      <c r="J476" s="146"/>
      <c r="K476" s="159"/>
      <c r="L476" s="159"/>
      <c r="M476" s="161" t="str">
        <f t="shared" si="14"/>
        <v/>
      </c>
      <c r="N476" s="163" t="str">
        <f t="shared" si="15"/>
        <v/>
      </c>
      <c r="O476" s="143"/>
      <c r="P476" s="146"/>
      <c r="Q476" s="146"/>
    </row>
    <row r="477" spans="1:17" x14ac:dyDescent="0.3">
      <c r="A477" s="143"/>
      <c r="B477" s="146"/>
      <c r="C477" s="146"/>
      <c r="D477" s="146"/>
      <c r="E477" s="146"/>
      <c r="F477" s="151"/>
      <c r="G477" s="146"/>
      <c r="H477" s="154"/>
      <c r="I477" s="146"/>
      <c r="J477" s="146"/>
      <c r="K477" s="159"/>
      <c r="L477" s="159"/>
      <c r="M477" s="161" t="str">
        <f t="shared" si="14"/>
        <v/>
      </c>
      <c r="N477" s="163" t="str">
        <f t="shared" si="15"/>
        <v/>
      </c>
      <c r="O477" s="143"/>
      <c r="P477" s="146"/>
      <c r="Q477" s="146"/>
    </row>
    <row r="478" spans="1:17" x14ac:dyDescent="0.3">
      <c r="A478" s="143"/>
      <c r="B478" s="146"/>
      <c r="C478" s="146"/>
      <c r="D478" s="146"/>
      <c r="E478" s="146"/>
      <c r="F478" s="151"/>
      <c r="G478" s="146"/>
      <c r="H478" s="154"/>
      <c r="I478" s="146"/>
      <c r="J478" s="146"/>
      <c r="K478" s="159"/>
      <c r="L478" s="159"/>
      <c r="M478" s="161" t="str">
        <f t="shared" si="14"/>
        <v/>
      </c>
      <c r="N478" s="163" t="str">
        <f t="shared" si="15"/>
        <v/>
      </c>
      <c r="O478" s="143"/>
      <c r="P478" s="146"/>
      <c r="Q478" s="146"/>
    </row>
    <row r="479" spans="1:17" x14ac:dyDescent="0.3">
      <c r="A479" s="143"/>
      <c r="B479" s="146"/>
      <c r="C479" s="146"/>
      <c r="D479" s="146"/>
      <c r="E479" s="146"/>
      <c r="F479" s="151"/>
      <c r="G479" s="146"/>
      <c r="H479" s="154"/>
      <c r="I479" s="146"/>
      <c r="J479" s="146"/>
      <c r="K479" s="159"/>
      <c r="L479" s="159"/>
      <c r="M479" s="161" t="str">
        <f t="shared" si="14"/>
        <v/>
      </c>
      <c r="N479" s="163" t="str">
        <f t="shared" si="15"/>
        <v/>
      </c>
      <c r="O479" s="143"/>
      <c r="P479" s="146"/>
      <c r="Q479" s="146"/>
    </row>
    <row r="480" spans="1:17" x14ac:dyDescent="0.3">
      <c r="A480" s="143"/>
      <c r="B480" s="146"/>
      <c r="C480" s="146"/>
      <c r="D480" s="146"/>
      <c r="E480" s="146"/>
      <c r="F480" s="151"/>
      <c r="G480" s="146"/>
      <c r="H480" s="154"/>
      <c r="I480" s="146"/>
      <c r="J480" s="146"/>
      <c r="K480" s="159"/>
      <c r="L480" s="159"/>
      <c r="M480" s="161" t="str">
        <f t="shared" si="14"/>
        <v/>
      </c>
      <c r="N480" s="163" t="str">
        <f t="shared" si="15"/>
        <v/>
      </c>
      <c r="O480" s="143"/>
      <c r="P480" s="146"/>
      <c r="Q480" s="146"/>
    </row>
    <row r="481" spans="1:17" x14ac:dyDescent="0.3">
      <c r="A481" s="143"/>
      <c r="B481" s="146"/>
      <c r="C481" s="146"/>
      <c r="D481" s="146"/>
      <c r="E481" s="146"/>
      <c r="F481" s="151"/>
      <c r="G481" s="146"/>
      <c r="H481" s="154"/>
      <c r="I481" s="146"/>
      <c r="J481" s="146"/>
      <c r="K481" s="159"/>
      <c r="L481" s="159"/>
      <c r="M481" s="161" t="str">
        <f t="shared" si="14"/>
        <v/>
      </c>
      <c r="N481" s="163" t="str">
        <f t="shared" si="15"/>
        <v/>
      </c>
      <c r="O481" s="143"/>
      <c r="P481" s="146"/>
      <c r="Q481" s="146"/>
    </row>
    <row r="482" spans="1:17" x14ac:dyDescent="0.3">
      <c r="A482" s="143"/>
      <c r="B482" s="146"/>
      <c r="C482" s="146"/>
      <c r="D482" s="146"/>
      <c r="E482" s="146"/>
      <c r="F482" s="151"/>
      <c r="G482" s="146"/>
      <c r="H482" s="154"/>
      <c r="I482" s="146"/>
      <c r="J482" s="146"/>
      <c r="K482" s="159"/>
      <c r="L482" s="159"/>
      <c r="M482" s="161" t="str">
        <f t="shared" si="14"/>
        <v/>
      </c>
      <c r="N482" s="163" t="str">
        <f t="shared" si="15"/>
        <v/>
      </c>
      <c r="O482" s="143"/>
      <c r="P482" s="146"/>
      <c r="Q482" s="146"/>
    </row>
    <row r="483" spans="1:17" x14ac:dyDescent="0.3">
      <c r="A483" s="143"/>
      <c r="B483" s="146"/>
      <c r="C483" s="146"/>
      <c r="D483" s="146"/>
      <c r="E483" s="146"/>
      <c r="F483" s="151"/>
      <c r="G483" s="146"/>
      <c r="H483" s="154"/>
      <c r="I483" s="146"/>
      <c r="J483" s="146"/>
      <c r="K483" s="159"/>
      <c r="L483" s="159"/>
      <c r="M483" s="161" t="str">
        <f t="shared" si="14"/>
        <v/>
      </c>
      <c r="N483" s="163" t="str">
        <f t="shared" si="15"/>
        <v/>
      </c>
      <c r="O483" s="143"/>
      <c r="P483" s="146"/>
      <c r="Q483" s="146"/>
    </row>
    <row r="484" spans="1:17" x14ac:dyDescent="0.3">
      <c r="A484" s="143"/>
      <c r="B484" s="146"/>
      <c r="C484" s="146"/>
      <c r="D484" s="146"/>
      <c r="E484" s="146"/>
      <c r="F484" s="151"/>
      <c r="G484" s="146"/>
      <c r="H484" s="154"/>
      <c r="I484" s="146"/>
      <c r="J484" s="146"/>
      <c r="K484" s="159"/>
      <c r="L484" s="159"/>
      <c r="M484" s="161" t="str">
        <f t="shared" si="14"/>
        <v/>
      </c>
      <c r="N484" s="163" t="str">
        <f t="shared" si="15"/>
        <v/>
      </c>
      <c r="O484" s="143"/>
      <c r="P484" s="146"/>
      <c r="Q484" s="146"/>
    </row>
    <row r="485" spans="1:17" x14ac:dyDescent="0.3">
      <c r="A485" s="143"/>
      <c r="B485" s="146"/>
      <c r="C485" s="146"/>
      <c r="D485" s="146"/>
      <c r="E485" s="146"/>
      <c r="F485" s="151"/>
      <c r="G485" s="146"/>
      <c r="H485" s="154"/>
      <c r="I485" s="146"/>
      <c r="J485" s="146"/>
      <c r="K485" s="159"/>
      <c r="L485" s="159"/>
      <c r="M485" s="161" t="str">
        <f t="shared" si="14"/>
        <v/>
      </c>
      <c r="N485" s="163" t="str">
        <f t="shared" si="15"/>
        <v/>
      </c>
      <c r="O485" s="143"/>
      <c r="P485" s="146"/>
      <c r="Q485" s="146"/>
    </row>
    <row r="486" spans="1:17" x14ac:dyDescent="0.3">
      <c r="A486" s="143"/>
      <c r="B486" s="146"/>
      <c r="C486" s="146"/>
      <c r="D486" s="146"/>
      <c r="E486" s="146"/>
      <c r="F486" s="151"/>
      <c r="G486" s="146"/>
      <c r="H486" s="154"/>
      <c r="I486" s="146"/>
      <c r="J486" s="146"/>
      <c r="K486" s="159"/>
      <c r="L486" s="159"/>
      <c r="M486" s="161" t="str">
        <f t="shared" si="14"/>
        <v/>
      </c>
      <c r="N486" s="163" t="str">
        <f t="shared" si="15"/>
        <v/>
      </c>
      <c r="O486" s="143"/>
      <c r="P486" s="146"/>
      <c r="Q486" s="146"/>
    </row>
    <row r="487" spans="1:17" x14ac:dyDescent="0.3">
      <c r="A487" s="143"/>
      <c r="B487" s="146"/>
      <c r="C487" s="146"/>
      <c r="D487" s="146"/>
      <c r="E487" s="146"/>
      <c r="F487" s="151"/>
      <c r="G487" s="146"/>
      <c r="H487" s="154"/>
      <c r="I487" s="146"/>
      <c r="J487" s="146"/>
      <c r="K487" s="159"/>
      <c r="L487" s="159"/>
      <c r="M487" s="161" t="str">
        <f t="shared" si="14"/>
        <v/>
      </c>
      <c r="N487" s="163" t="str">
        <f t="shared" si="15"/>
        <v/>
      </c>
      <c r="O487" s="143"/>
      <c r="P487" s="146"/>
      <c r="Q487" s="146"/>
    </row>
    <row r="488" spans="1:17" x14ac:dyDescent="0.3">
      <c r="A488" s="143"/>
      <c r="B488" s="146"/>
      <c r="C488" s="146"/>
      <c r="D488" s="146"/>
      <c r="E488" s="146"/>
      <c r="F488" s="151"/>
      <c r="G488" s="146"/>
      <c r="H488" s="154"/>
      <c r="I488" s="146"/>
      <c r="J488" s="146"/>
      <c r="K488" s="159"/>
      <c r="L488" s="159"/>
      <c r="M488" s="161" t="str">
        <f t="shared" si="14"/>
        <v/>
      </c>
      <c r="N488" s="163" t="str">
        <f t="shared" si="15"/>
        <v/>
      </c>
      <c r="O488" s="143"/>
      <c r="P488" s="146"/>
      <c r="Q488" s="146"/>
    </row>
    <row r="489" spans="1:17" x14ac:dyDescent="0.3">
      <c r="A489" s="143"/>
      <c r="B489" s="146"/>
      <c r="C489" s="146"/>
      <c r="D489" s="146"/>
      <c r="E489" s="146"/>
      <c r="F489" s="151"/>
      <c r="G489" s="146"/>
      <c r="H489" s="154"/>
      <c r="I489" s="146"/>
      <c r="J489" s="146"/>
      <c r="K489" s="159"/>
      <c r="L489" s="159"/>
      <c r="M489" s="161" t="str">
        <f t="shared" si="14"/>
        <v/>
      </c>
      <c r="N489" s="163" t="str">
        <f t="shared" si="15"/>
        <v/>
      </c>
      <c r="O489" s="143"/>
      <c r="P489" s="146"/>
      <c r="Q489" s="146"/>
    </row>
    <row r="490" spans="1:17" x14ac:dyDescent="0.3">
      <c r="A490" s="143"/>
      <c r="B490" s="146"/>
      <c r="C490" s="146"/>
      <c r="D490" s="146"/>
      <c r="E490" s="146"/>
      <c r="F490" s="151"/>
      <c r="G490" s="146"/>
      <c r="H490" s="154"/>
      <c r="I490" s="146"/>
      <c r="J490" s="146"/>
      <c r="K490" s="159"/>
      <c r="L490" s="159"/>
      <c r="M490" s="161" t="str">
        <f t="shared" si="14"/>
        <v/>
      </c>
      <c r="N490" s="163" t="str">
        <f t="shared" si="15"/>
        <v/>
      </c>
      <c r="O490" s="143"/>
      <c r="P490" s="146"/>
      <c r="Q490" s="146"/>
    </row>
    <row r="491" spans="1:17" x14ac:dyDescent="0.3">
      <c r="A491" s="143"/>
      <c r="B491" s="146"/>
      <c r="C491" s="146"/>
      <c r="D491" s="146"/>
      <c r="E491" s="146"/>
      <c r="F491" s="151"/>
      <c r="G491" s="146"/>
      <c r="H491" s="154"/>
      <c r="I491" s="146"/>
      <c r="J491" s="146"/>
      <c r="K491" s="159"/>
      <c r="L491" s="159"/>
      <c r="M491" s="161" t="str">
        <f t="shared" si="14"/>
        <v/>
      </c>
      <c r="N491" s="163" t="str">
        <f t="shared" si="15"/>
        <v/>
      </c>
      <c r="O491" s="143"/>
      <c r="P491" s="146"/>
      <c r="Q491" s="146"/>
    </row>
    <row r="492" spans="1:17" x14ac:dyDescent="0.3">
      <c r="A492" s="143"/>
      <c r="B492" s="146"/>
      <c r="C492" s="146"/>
      <c r="D492" s="146"/>
      <c r="E492" s="146"/>
      <c r="F492" s="151"/>
      <c r="G492" s="146"/>
      <c r="H492" s="154"/>
      <c r="I492" s="146"/>
      <c r="J492" s="146"/>
      <c r="K492" s="159"/>
      <c r="L492" s="159"/>
      <c r="M492" s="161" t="str">
        <f t="shared" si="14"/>
        <v/>
      </c>
      <c r="N492" s="163" t="str">
        <f t="shared" si="15"/>
        <v/>
      </c>
      <c r="O492" s="143"/>
      <c r="P492" s="146"/>
      <c r="Q492" s="146"/>
    </row>
    <row r="493" spans="1:17" x14ac:dyDescent="0.3">
      <c r="A493" s="143"/>
      <c r="B493" s="146"/>
      <c r="C493" s="146"/>
      <c r="D493" s="146"/>
      <c r="E493" s="146"/>
      <c r="F493" s="151"/>
      <c r="G493" s="146"/>
      <c r="H493" s="154"/>
      <c r="I493" s="146"/>
      <c r="J493" s="146"/>
      <c r="K493" s="159"/>
      <c r="L493" s="159"/>
      <c r="M493" s="161" t="str">
        <f t="shared" si="14"/>
        <v/>
      </c>
      <c r="N493" s="163" t="str">
        <f t="shared" si="15"/>
        <v/>
      </c>
      <c r="O493" s="143"/>
      <c r="P493" s="146"/>
      <c r="Q493" s="146"/>
    </row>
    <row r="494" spans="1:17" x14ac:dyDescent="0.3">
      <c r="A494" s="143"/>
      <c r="B494" s="146"/>
      <c r="C494" s="146"/>
      <c r="D494" s="146"/>
      <c r="E494" s="146"/>
      <c r="F494" s="151"/>
      <c r="G494" s="146"/>
      <c r="H494" s="154"/>
      <c r="I494" s="146"/>
      <c r="J494" s="146"/>
      <c r="K494" s="159"/>
      <c r="L494" s="159"/>
      <c r="M494" s="161" t="str">
        <f t="shared" si="14"/>
        <v/>
      </c>
      <c r="N494" s="163" t="str">
        <f t="shared" si="15"/>
        <v/>
      </c>
      <c r="O494" s="143"/>
      <c r="P494" s="146"/>
      <c r="Q494" s="146"/>
    </row>
    <row r="495" spans="1:17" x14ac:dyDescent="0.3">
      <c r="A495" s="143"/>
      <c r="B495" s="146"/>
      <c r="C495" s="146"/>
      <c r="D495" s="146"/>
      <c r="E495" s="146"/>
      <c r="F495" s="151"/>
      <c r="G495" s="146"/>
      <c r="H495" s="154"/>
      <c r="I495" s="146"/>
      <c r="J495" s="146"/>
      <c r="K495" s="159"/>
      <c r="L495" s="159"/>
      <c r="M495" s="161" t="str">
        <f t="shared" si="14"/>
        <v/>
      </c>
      <c r="N495" s="163" t="str">
        <f t="shared" si="15"/>
        <v/>
      </c>
      <c r="O495" s="143"/>
      <c r="P495" s="146"/>
      <c r="Q495" s="146"/>
    </row>
    <row r="496" spans="1:17" x14ac:dyDescent="0.3">
      <c r="A496" s="143"/>
      <c r="B496" s="146"/>
      <c r="C496" s="146"/>
      <c r="D496" s="146"/>
      <c r="E496" s="146"/>
      <c r="F496" s="151"/>
      <c r="G496" s="146"/>
      <c r="H496" s="154"/>
      <c r="I496" s="146"/>
      <c r="J496" s="146"/>
      <c r="K496" s="159"/>
      <c r="L496" s="159"/>
      <c r="M496" s="161" t="str">
        <f t="shared" si="14"/>
        <v/>
      </c>
      <c r="N496" s="163" t="str">
        <f t="shared" si="15"/>
        <v/>
      </c>
      <c r="O496" s="143"/>
      <c r="P496" s="146"/>
      <c r="Q496" s="146"/>
    </row>
    <row r="497" spans="1:17" x14ac:dyDescent="0.3">
      <c r="A497" s="143"/>
      <c r="B497" s="146"/>
      <c r="C497" s="146"/>
      <c r="D497" s="146"/>
      <c r="E497" s="146"/>
      <c r="F497" s="151"/>
      <c r="G497" s="146"/>
      <c r="H497" s="154"/>
      <c r="I497" s="146"/>
      <c r="J497" s="146"/>
      <c r="K497" s="159"/>
      <c r="L497" s="159"/>
      <c r="M497" s="161" t="str">
        <f t="shared" si="14"/>
        <v/>
      </c>
      <c r="N497" s="163" t="str">
        <f t="shared" si="15"/>
        <v/>
      </c>
      <c r="O497" s="143"/>
      <c r="P497" s="146"/>
      <c r="Q497" s="146"/>
    </row>
    <row r="498" spans="1:17" x14ac:dyDescent="0.3">
      <c r="A498" s="143"/>
      <c r="B498" s="146"/>
      <c r="C498" s="146"/>
      <c r="D498" s="146"/>
      <c r="E498" s="146"/>
      <c r="F498" s="151"/>
      <c r="G498" s="146"/>
      <c r="H498" s="154"/>
      <c r="I498" s="146"/>
      <c r="J498" s="146"/>
      <c r="K498" s="159"/>
      <c r="L498" s="159"/>
      <c r="M498" s="161" t="str">
        <f t="shared" si="14"/>
        <v/>
      </c>
      <c r="N498" s="163" t="str">
        <f t="shared" si="15"/>
        <v/>
      </c>
      <c r="O498" s="143"/>
      <c r="P498" s="146"/>
      <c r="Q498" s="146"/>
    </row>
    <row r="499" spans="1:17" x14ac:dyDescent="0.3">
      <c r="A499" s="143"/>
      <c r="B499" s="146"/>
      <c r="C499" s="146"/>
      <c r="D499" s="146"/>
      <c r="E499" s="146"/>
      <c r="F499" s="151"/>
      <c r="G499" s="146"/>
      <c r="H499" s="154"/>
      <c r="I499" s="146"/>
      <c r="J499" s="146"/>
      <c r="K499" s="159"/>
      <c r="L499" s="159"/>
      <c r="M499" s="161" t="str">
        <f t="shared" si="14"/>
        <v/>
      </c>
      <c r="N499" s="163" t="str">
        <f t="shared" si="15"/>
        <v/>
      </c>
      <c r="O499" s="143"/>
      <c r="P499" s="146"/>
      <c r="Q499" s="146"/>
    </row>
    <row r="500" spans="1:17" x14ac:dyDescent="0.3">
      <c r="A500" s="143"/>
      <c r="B500" s="146"/>
      <c r="C500" s="146"/>
      <c r="D500" s="146"/>
      <c r="E500" s="146"/>
      <c r="F500" s="151"/>
      <c r="G500" s="146"/>
      <c r="H500" s="154"/>
      <c r="I500" s="146"/>
      <c r="J500" s="146"/>
      <c r="K500" s="159"/>
      <c r="L500" s="159"/>
      <c r="M500" s="161" t="str">
        <f t="shared" si="14"/>
        <v/>
      </c>
      <c r="N500" s="163" t="str">
        <f t="shared" si="15"/>
        <v/>
      </c>
      <c r="O500" s="143"/>
      <c r="P500" s="146"/>
      <c r="Q500" s="146"/>
    </row>
  </sheetData>
  <sheetProtection algorithmName="SHA-512" hashValue="DfwM5RbpDHQotMsKKz+9RBupQ74o9aGAMITyho0xpzH5PZVU0iAw1DZkMOePn5Zo7KBmONnC87IbQeylM8ztsA==" saltValue="j0O9YtCMSiL8C0TW1wx+Bw==" spinCount="100000" sheet="1" objects="1" scenarios="1" formatCells="0" formatColumns="0" formatRows="0" insertRows="0" deleteRows="0" sort="0" autoFilter="0" pivotTables="0"/>
  <autoFilter ref="A1:U1" xr:uid="{76D1CCCB-B4A0-4873-B6AF-7D349F7A62EF}"/>
  <dataValidations count="2">
    <dataValidation type="list" allowBlank="1" showInputMessage="1" showErrorMessage="1" sqref="O1:P1 G1:I1 A1:C1" xr:uid="{461CBB0A-1B3A-4BCA-A64A-6F0E9FF56C37}">
      <formula1>#REF!</formula1>
    </dataValidation>
    <dataValidation type="list" allowBlank="1" showInputMessage="1" showErrorMessage="1" sqref="Q2:Q500" xr:uid="{242CBF81-2285-4AD7-A5B6-9004837F1014}">
      <formula1>"Yes, No"</formula1>
    </dataValidation>
  </dataValidations>
  <pageMargins left="0.7" right="0.7" top="0.75" bottom="0.75" header="0.3" footer="0.3"/>
  <pageSetup orientation="portrait" horizontalDpi="200" verticalDpi="200" r:id="rId1"/>
  <extLst>
    <ext xmlns:x14="http://schemas.microsoft.com/office/spreadsheetml/2009/9/main" uri="{CCE6A557-97BC-4b89-ADB6-D9C93CAAB3DF}">
      <x14:dataValidations xmlns:xm="http://schemas.microsoft.com/office/excel/2006/main" count="10">
        <x14:dataValidation type="list" allowBlank="1" showInputMessage="1" showErrorMessage="1" xr:uid="{8DAF24A3-5951-4908-AE15-E7A5DC797A86}">
          <x14:formula1>
            <xm:f>Instructions!$C$106:$C$114</xm:f>
          </x14:formula1>
          <xm:sqref>P2:P500</xm:sqref>
        </x14:dataValidation>
        <x14:dataValidation type="list" allowBlank="1" showInputMessage="1" showErrorMessage="1" xr:uid="{8AD78D4A-7BDD-4D92-AD90-B60E9C1DD2D9}">
          <x14:formula1>
            <xm:f>Instructions!$C$103:$C$105</xm:f>
          </x14:formula1>
          <xm:sqref>O2:O500</xm:sqref>
        </x14:dataValidation>
        <x14:dataValidation type="list" allowBlank="1" showInputMessage="1" showErrorMessage="1" xr:uid="{30F5DA36-D0D6-4A98-B9DE-35A4F3B9FD33}">
          <x14:formula1>
            <xm:f>Instructions!$C$94:$C$95</xm:f>
          </x14:formula1>
          <xm:sqref>I2:I500</xm:sqref>
        </x14:dataValidation>
        <x14:dataValidation type="list" allowBlank="1" showInputMessage="1" showErrorMessage="1" xr:uid="{DEF112C2-8D26-4F34-8527-9CB5ECD19FAA}">
          <x14:formula1>
            <xm:f>Instructions!$C$92:$C$93</xm:f>
          </x14:formula1>
          <xm:sqref>H2:H500</xm:sqref>
        </x14:dataValidation>
        <x14:dataValidation type="list" allowBlank="1" showInputMessage="1" showErrorMessage="1" xr:uid="{2B187251-01EA-45A7-B133-5BEEAFD69000}">
          <x14:formula1>
            <xm:f>Instructions!$C$89:$C$90</xm:f>
          </x14:formula1>
          <xm:sqref>G2:G500</xm:sqref>
        </x14:dataValidation>
        <x14:dataValidation type="list" allowBlank="1" showInputMessage="1" showErrorMessage="1" xr:uid="{D5644C52-579E-4582-809C-0B08B5F197D7}">
          <x14:formula1>
            <xm:f>Instructions!$C$28:$C$84</xm:f>
          </x14:formula1>
          <xm:sqref>C2:C500</xm:sqref>
        </x14:dataValidation>
        <x14:dataValidation type="list" allowBlank="1" showInputMessage="1" showErrorMessage="1" xr:uid="{257D6F40-46CE-45AD-A162-4892476E782A}">
          <x14:formula1>
            <xm:f>Instructions!$C$18:$C$27</xm:f>
          </x14:formula1>
          <xm:sqref>B2:B500</xm:sqref>
        </x14:dataValidation>
        <x14:dataValidation type="list" allowBlank="1" showInputMessage="1" showErrorMessage="1" xr:uid="{0C6F6D3A-11D5-478D-B132-D822A01E4383}">
          <x14:formula1>
            <xm:f>Instructions!$C$14:$C$17</xm:f>
          </x14:formula1>
          <xm:sqref>A2:A500</xm:sqref>
        </x14:dataValidation>
        <x14:dataValidation type="list" allowBlank="1" showInputMessage="1" showErrorMessage="1" xr:uid="{41E2D9A6-C2E8-4237-A050-2AD63C1A798C}">
          <x14:formula1>
            <xm:f>'Service Description'!$A$2:$A$104</xm:f>
          </x14:formula1>
          <xm:sqref>J2:J471</xm:sqref>
        </x14:dataValidation>
        <x14:dataValidation type="list" allowBlank="1" showInputMessage="1" showErrorMessage="1" xr:uid="{84589F44-3FF2-4887-9FE6-A6E56469B403}">
          <x14:formula1>
            <xm:f>'Service Description'!$A$2:$A$111</xm:f>
          </x14:formula1>
          <xm:sqref>J472:J970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CB7A5D-0A0D-45C9-A807-7B6500B547B8}">
  <sheetPr codeName="Sheet8"/>
  <dimension ref="A1:U500"/>
  <sheetViews>
    <sheetView topLeftCell="J1" workbookViewId="0">
      <pane ySplit="1" topLeftCell="A2" activePane="bottomLeft" state="frozen"/>
      <selection pane="bottomLeft" activeCell="O23" sqref="O23"/>
    </sheetView>
  </sheetViews>
  <sheetFormatPr defaultColWidth="8.6640625" defaultRowHeight="14.4" x14ac:dyDescent="0.3"/>
  <cols>
    <col min="1" max="1" width="16.109375" style="144" customWidth="1"/>
    <col min="2" max="2" width="14.5546875" style="28" bestFit="1" customWidth="1"/>
    <col min="3" max="3" width="25.5546875" style="29" customWidth="1"/>
    <col min="4" max="6" width="20.6640625" style="29" customWidth="1"/>
    <col min="7" max="7" width="24.33203125" style="140" customWidth="1"/>
    <col min="8" max="8" width="19.33203125" style="156" customWidth="1"/>
    <col min="9" max="9" width="17.5546875" style="167" customWidth="1"/>
    <col min="10" max="10" width="42" style="158" customWidth="1"/>
    <col min="11" max="11" width="26.109375" style="160" customWidth="1"/>
    <col min="12" max="12" width="27.109375" style="160" customWidth="1"/>
    <col min="13" max="13" width="18.5546875" style="162" customWidth="1"/>
    <col min="14" max="14" width="22.88671875" style="162" customWidth="1"/>
    <col min="15" max="15" width="22.109375" style="28" customWidth="1"/>
    <col min="16" max="16" width="49.6640625" style="28" customWidth="1"/>
    <col min="17" max="17" width="19.6640625" style="28" customWidth="1"/>
    <col min="18" max="18" width="39.44140625" style="28" customWidth="1"/>
    <col min="19" max="19" width="34.109375" style="28" customWidth="1"/>
    <col min="20" max="20" width="26.5546875" style="28" customWidth="1"/>
    <col min="21" max="21" width="29.33203125" style="28" customWidth="1"/>
    <col min="22" max="16384" width="8.6640625" style="5"/>
  </cols>
  <sheetData>
    <row r="1" spans="1:21" s="174" customFormat="1" ht="42" customHeight="1" x14ac:dyDescent="0.3">
      <c r="A1" s="168" t="s">
        <v>98</v>
      </c>
      <c r="B1" s="169" t="s">
        <v>8</v>
      </c>
      <c r="C1" s="170" t="s">
        <v>97</v>
      </c>
      <c r="D1" s="35" t="s">
        <v>99</v>
      </c>
      <c r="E1" s="35" t="s">
        <v>100</v>
      </c>
      <c r="F1" s="35" t="s">
        <v>101</v>
      </c>
      <c r="G1" s="232" t="s">
        <v>102</v>
      </c>
      <c r="H1" s="172" t="s">
        <v>104</v>
      </c>
      <c r="I1" s="234" t="s">
        <v>105</v>
      </c>
      <c r="J1" s="172" t="s">
        <v>90</v>
      </c>
      <c r="K1" s="173" t="s">
        <v>93</v>
      </c>
      <c r="L1" s="173" t="s">
        <v>109</v>
      </c>
      <c r="M1" s="173" t="s">
        <v>106</v>
      </c>
      <c r="N1" s="171" t="s">
        <v>108</v>
      </c>
      <c r="O1" s="172" t="s">
        <v>107</v>
      </c>
      <c r="P1" s="172" t="s">
        <v>129</v>
      </c>
      <c r="Q1" s="169" t="s">
        <v>243</v>
      </c>
      <c r="R1" s="30" t="s">
        <v>300</v>
      </c>
      <c r="S1" s="30" t="s">
        <v>301</v>
      </c>
      <c r="T1" s="147" t="s">
        <v>303</v>
      </c>
      <c r="U1" s="147" t="s">
        <v>304</v>
      </c>
    </row>
    <row r="2" spans="1:21" x14ac:dyDescent="0.3">
      <c r="C2" s="28"/>
      <c r="D2" s="28"/>
      <c r="E2" s="28"/>
      <c r="F2" s="152"/>
      <c r="G2" s="233"/>
      <c r="H2" s="155"/>
      <c r="I2" s="235"/>
      <c r="K2" s="159"/>
      <c r="L2" s="159"/>
      <c r="M2" s="161" t="str">
        <f>IF(OR(K2="",L2=""),"",L2-K2)</f>
        <v/>
      </c>
      <c r="N2" s="163" t="str">
        <f>IF(OR(K2="",L2=""),"",IF(AND(H2="STANDARD",I2="NO",M2&lt;31),"YES",IF(AND(H2="STANDARD",I2="YES",M2&lt;45),"YES",IF(AND(H2="EXPEDITED",I2="NO",M2&lt;=3),"YES",IF(AND(H2="EXPEDITED",I2="YES",M2&lt;18),"YES","NO")))))</f>
        <v/>
      </c>
    </row>
    <row r="3" spans="1:21" x14ac:dyDescent="0.3">
      <c r="C3" s="28"/>
      <c r="D3" s="28"/>
      <c r="E3" s="28"/>
      <c r="F3" s="152"/>
      <c r="G3" s="233"/>
      <c r="H3" s="155"/>
      <c r="I3" s="235"/>
      <c r="K3" s="159"/>
      <c r="L3" s="159"/>
      <c r="M3" s="161" t="str">
        <f t="shared" ref="M3:M66" si="0">IF(OR(K3="",L3=""),"",L3-K3)</f>
        <v/>
      </c>
      <c r="N3" s="163" t="str">
        <f t="shared" ref="N3:N66" si="1">IF(OR(K3="",L3=""),"",IF(AND(H3="STANDARD",I3="NO",M3&lt;31),"YES",IF(AND(H3="STANDARD",I3="YES",M3&lt;45),"YES",IF(AND(H3="EXPEDITED",I3="NO",M3&lt;=3),"YES",IF(AND(H3="EXPEDITED",I3="YES",M3&lt;18),"YES","NO")))))</f>
        <v/>
      </c>
    </row>
    <row r="4" spans="1:21" x14ac:dyDescent="0.3">
      <c r="C4" s="28"/>
      <c r="D4" s="28"/>
      <c r="E4" s="28"/>
      <c r="F4" s="152"/>
      <c r="G4" s="233"/>
      <c r="H4" s="155"/>
      <c r="I4" s="235"/>
      <c r="K4" s="159"/>
      <c r="L4" s="159"/>
      <c r="M4" s="161" t="str">
        <f t="shared" si="0"/>
        <v/>
      </c>
      <c r="N4" s="163" t="str">
        <f t="shared" si="1"/>
        <v/>
      </c>
    </row>
    <row r="5" spans="1:21" x14ac:dyDescent="0.3">
      <c r="C5" s="28"/>
      <c r="D5" s="28"/>
      <c r="E5" s="28"/>
      <c r="F5" s="152"/>
      <c r="G5" s="233"/>
      <c r="H5" s="155"/>
      <c r="I5" s="235"/>
      <c r="K5" s="159"/>
      <c r="L5" s="159"/>
      <c r="M5" s="161" t="str">
        <f t="shared" si="0"/>
        <v/>
      </c>
      <c r="N5" s="163" t="str">
        <f t="shared" si="1"/>
        <v/>
      </c>
    </row>
    <row r="6" spans="1:21" x14ac:dyDescent="0.3">
      <c r="C6" s="28"/>
      <c r="D6" s="28"/>
      <c r="E6" s="28"/>
      <c r="F6" s="152"/>
      <c r="G6" s="233"/>
      <c r="H6" s="155"/>
      <c r="I6" s="235"/>
      <c r="K6" s="159"/>
      <c r="L6" s="159"/>
      <c r="M6" s="161" t="str">
        <f t="shared" si="0"/>
        <v/>
      </c>
      <c r="N6" s="163" t="str">
        <f t="shared" si="1"/>
        <v/>
      </c>
    </row>
    <row r="7" spans="1:21" x14ac:dyDescent="0.3">
      <c r="C7" s="28"/>
      <c r="D7" s="28"/>
      <c r="E7" s="28"/>
      <c r="F7" s="152"/>
      <c r="G7" s="233"/>
      <c r="H7" s="155"/>
      <c r="I7" s="235"/>
      <c r="K7" s="159"/>
      <c r="L7" s="159"/>
      <c r="M7" s="161" t="str">
        <f t="shared" si="0"/>
        <v/>
      </c>
      <c r="N7" s="163" t="str">
        <f t="shared" si="1"/>
        <v/>
      </c>
    </row>
    <row r="8" spans="1:21" x14ac:dyDescent="0.3">
      <c r="C8" s="28"/>
      <c r="D8" s="28"/>
      <c r="E8" s="28"/>
      <c r="F8" s="152"/>
      <c r="G8" s="233"/>
      <c r="H8" s="155"/>
      <c r="I8" s="235"/>
      <c r="K8" s="159"/>
      <c r="L8" s="159"/>
      <c r="M8" s="161" t="str">
        <f t="shared" si="0"/>
        <v/>
      </c>
      <c r="N8" s="163" t="str">
        <f t="shared" si="1"/>
        <v/>
      </c>
    </row>
    <row r="9" spans="1:21" x14ac:dyDescent="0.3">
      <c r="C9" s="28"/>
      <c r="D9" s="28"/>
      <c r="E9" s="28"/>
      <c r="F9" s="152"/>
      <c r="G9" s="233"/>
      <c r="H9" s="155"/>
      <c r="I9" s="235"/>
      <c r="K9" s="159"/>
      <c r="L9" s="159"/>
      <c r="M9" s="161" t="str">
        <f t="shared" si="0"/>
        <v/>
      </c>
      <c r="N9" s="163" t="str">
        <f t="shared" si="1"/>
        <v/>
      </c>
    </row>
    <row r="10" spans="1:21" x14ac:dyDescent="0.3">
      <c r="C10" s="28"/>
      <c r="D10" s="28"/>
      <c r="E10" s="28"/>
      <c r="F10" s="152"/>
      <c r="G10" s="233"/>
      <c r="H10" s="155"/>
      <c r="I10" s="235"/>
      <c r="K10" s="159"/>
      <c r="L10" s="159"/>
      <c r="M10" s="161" t="str">
        <f t="shared" si="0"/>
        <v/>
      </c>
      <c r="N10" s="163" t="str">
        <f t="shared" si="1"/>
        <v/>
      </c>
    </row>
    <row r="11" spans="1:21" x14ac:dyDescent="0.3">
      <c r="C11" s="28"/>
      <c r="D11" s="28"/>
      <c r="E11" s="28"/>
      <c r="F11" s="152"/>
      <c r="G11" s="233"/>
      <c r="H11" s="155"/>
      <c r="I11" s="235"/>
      <c r="K11" s="159"/>
      <c r="L11" s="159"/>
      <c r="M11" s="161" t="str">
        <f t="shared" si="0"/>
        <v/>
      </c>
      <c r="N11" s="163" t="str">
        <f t="shared" si="1"/>
        <v/>
      </c>
    </row>
    <row r="12" spans="1:21" x14ac:dyDescent="0.3">
      <c r="C12" s="28"/>
      <c r="D12" s="28"/>
      <c r="E12" s="28"/>
      <c r="F12" s="152"/>
      <c r="G12" s="233"/>
      <c r="H12" s="155"/>
      <c r="I12" s="235"/>
      <c r="K12" s="159"/>
      <c r="L12" s="159"/>
      <c r="M12" s="161" t="str">
        <f t="shared" si="0"/>
        <v/>
      </c>
      <c r="N12" s="163" t="str">
        <f t="shared" si="1"/>
        <v/>
      </c>
    </row>
    <row r="13" spans="1:21" x14ac:dyDescent="0.3">
      <c r="C13" s="28"/>
      <c r="D13" s="28"/>
      <c r="E13" s="28"/>
      <c r="F13" s="152"/>
      <c r="G13" s="233"/>
      <c r="H13" s="155"/>
      <c r="I13" s="235"/>
      <c r="K13" s="159"/>
      <c r="L13" s="159"/>
      <c r="M13" s="161" t="str">
        <f t="shared" si="0"/>
        <v/>
      </c>
      <c r="N13" s="163" t="str">
        <f t="shared" si="1"/>
        <v/>
      </c>
    </row>
    <row r="14" spans="1:21" x14ac:dyDescent="0.3">
      <c r="C14" s="28"/>
      <c r="D14" s="28"/>
      <c r="E14" s="28"/>
      <c r="F14" s="152"/>
      <c r="G14" s="233"/>
      <c r="H14" s="155"/>
      <c r="I14" s="235"/>
      <c r="K14" s="159"/>
      <c r="L14" s="159"/>
      <c r="M14" s="161" t="str">
        <f t="shared" si="0"/>
        <v/>
      </c>
      <c r="N14" s="163" t="str">
        <f t="shared" si="1"/>
        <v/>
      </c>
    </row>
    <row r="15" spans="1:21" x14ac:dyDescent="0.3">
      <c r="C15" s="28"/>
      <c r="D15" s="28"/>
      <c r="E15" s="28"/>
      <c r="F15" s="152"/>
      <c r="G15" s="233"/>
      <c r="H15" s="155"/>
      <c r="I15" s="235"/>
      <c r="K15" s="159"/>
      <c r="L15" s="159"/>
      <c r="M15" s="161" t="str">
        <f t="shared" si="0"/>
        <v/>
      </c>
      <c r="N15" s="163" t="str">
        <f t="shared" si="1"/>
        <v/>
      </c>
    </row>
    <row r="16" spans="1:21" x14ac:dyDescent="0.3">
      <c r="C16" s="28"/>
      <c r="D16" s="28"/>
      <c r="E16" s="28"/>
      <c r="F16" s="152"/>
      <c r="G16" s="233"/>
      <c r="H16" s="155"/>
      <c r="I16" s="235"/>
      <c r="K16" s="159"/>
      <c r="L16" s="159"/>
      <c r="M16" s="161" t="str">
        <f t="shared" si="0"/>
        <v/>
      </c>
      <c r="N16" s="163" t="str">
        <f t="shared" si="1"/>
        <v/>
      </c>
    </row>
    <row r="17" spans="3:14" x14ac:dyDescent="0.3">
      <c r="C17" s="28"/>
      <c r="D17" s="28"/>
      <c r="E17" s="28"/>
      <c r="F17" s="152"/>
      <c r="G17" s="233"/>
      <c r="H17" s="155"/>
      <c r="I17" s="235"/>
      <c r="K17" s="159"/>
      <c r="L17" s="159"/>
      <c r="M17" s="161" t="str">
        <f t="shared" si="0"/>
        <v/>
      </c>
      <c r="N17" s="163" t="str">
        <f t="shared" si="1"/>
        <v/>
      </c>
    </row>
    <row r="18" spans="3:14" x14ac:dyDescent="0.3">
      <c r="C18" s="28"/>
      <c r="D18" s="28"/>
      <c r="E18" s="28"/>
      <c r="F18" s="152"/>
      <c r="G18" s="233"/>
      <c r="H18" s="155"/>
      <c r="I18" s="235"/>
      <c r="K18" s="159"/>
      <c r="L18" s="159"/>
      <c r="M18" s="161" t="str">
        <f t="shared" si="0"/>
        <v/>
      </c>
      <c r="N18" s="163" t="str">
        <f t="shared" si="1"/>
        <v/>
      </c>
    </row>
    <row r="19" spans="3:14" x14ac:dyDescent="0.3">
      <c r="C19" s="28"/>
      <c r="D19" s="28"/>
      <c r="E19" s="28"/>
      <c r="F19" s="152"/>
      <c r="G19" s="233"/>
      <c r="H19" s="155"/>
      <c r="I19" s="235"/>
      <c r="K19" s="159"/>
      <c r="L19" s="159"/>
      <c r="M19" s="161" t="str">
        <f t="shared" si="0"/>
        <v/>
      </c>
      <c r="N19" s="163" t="str">
        <f t="shared" si="1"/>
        <v/>
      </c>
    </row>
    <row r="20" spans="3:14" x14ac:dyDescent="0.3">
      <c r="C20" s="28"/>
      <c r="D20" s="28"/>
      <c r="E20" s="28"/>
      <c r="F20" s="152"/>
      <c r="G20" s="233"/>
      <c r="H20" s="155"/>
      <c r="I20" s="235"/>
      <c r="K20" s="159"/>
      <c r="L20" s="159"/>
      <c r="M20" s="161" t="str">
        <f t="shared" si="0"/>
        <v/>
      </c>
      <c r="N20" s="163" t="str">
        <f t="shared" si="1"/>
        <v/>
      </c>
    </row>
    <row r="21" spans="3:14" x14ac:dyDescent="0.3">
      <c r="C21" s="28"/>
      <c r="D21" s="28"/>
      <c r="E21" s="28"/>
      <c r="F21" s="152"/>
      <c r="G21" s="233"/>
      <c r="H21" s="155"/>
      <c r="I21" s="235"/>
      <c r="K21" s="159"/>
      <c r="L21" s="159"/>
      <c r="M21" s="161" t="str">
        <f t="shared" si="0"/>
        <v/>
      </c>
      <c r="N21" s="163" t="str">
        <f t="shared" si="1"/>
        <v/>
      </c>
    </row>
    <row r="22" spans="3:14" x14ac:dyDescent="0.3">
      <c r="C22" s="28"/>
      <c r="D22" s="28"/>
      <c r="E22" s="28"/>
      <c r="F22" s="152"/>
      <c r="G22" s="233"/>
      <c r="H22" s="155"/>
      <c r="I22" s="235"/>
      <c r="K22" s="159"/>
      <c r="L22" s="159"/>
      <c r="M22" s="161" t="str">
        <f t="shared" si="0"/>
        <v/>
      </c>
      <c r="N22" s="163" t="str">
        <f t="shared" si="1"/>
        <v/>
      </c>
    </row>
    <row r="23" spans="3:14" x14ac:dyDescent="0.3">
      <c r="C23" s="28"/>
      <c r="D23" s="28"/>
      <c r="E23" s="28"/>
      <c r="F23" s="152"/>
      <c r="G23" s="233"/>
      <c r="H23" s="155"/>
      <c r="I23" s="235"/>
      <c r="K23" s="159"/>
      <c r="L23" s="159"/>
      <c r="M23" s="161" t="str">
        <f t="shared" si="0"/>
        <v/>
      </c>
      <c r="N23" s="163" t="str">
        <f t="shared" si="1"/>
        <v/>
      </c>
    </row>
    <row r="24" spans="3:14" x14ac:dyDescent="0.3">
      <c r="C24" s="28"/>
      <c r="D24" s="28"/>
      <c r="E24" s="28"/>
      <c r="F24" s="152"/>
      <c r="G24" s="233"/>
      <c r="H24" s="155"/>
      <c r="I24" s="235"/>
      <c r="K24" s="159"/>
      <c r="L24" s="159"/>
      <c r="M24" s="161" t="str">
        <f t="shared" si="0"/>
        <v/>
      </c>
      <c r="N24" s="163" t="str">
        <f t="shared" si="1"/>
        <v/>
      </c>
    </row>
    <row r="25" spans="3:14" x14ac:dyDescent="0.3">
      <c r="C25" s="28"/>
      <c r="D25" s="28"/>
      <c r="E25" s="28"/>
      <c r="F25" s="152"/>
      <c r="G25" s="233"/>
      <c r="H25" s="155"/>
      <c r="I25" s="235"/>
      <c r="K25" s="159"/>
      <c r="L25" s="159"/>
      <c r="M25" s="161" t="str">
        <f t="shared" si="0"/>
        <v/>
      </c>
      <c r="N25" s="163" t="str">
        <f t="shared" si="1"/>
        <v/>
      </c>
    </row>
    <row r="26" spans="3:14" x14ac:dyDescent="0.3">
      <c r="C26" s="28"/>
      <c r="D26" s="28"/>
      <c r="E26" s="28"/>
      <c r="F26" s="152"/>
      <c r="G26" s="233"/>
      <c r="H26" s="155"/>
      <c r="I26" s="235"/>
      <c r="K26" s="159"/>
      <c r="L26" s="159"/>
      <c r="M26" s="161" t="str">
        <f t="shared" si="0"/>
        <v/>
      </c>
      <c r="N26" s="163" t="str">
        <f t="shared" si="1"/>
        <v/>
      </c>
    </row>
    <row r="27" spans="3:14" x14ac:dyDescent="0.3">
      <c r="C27" s="28"/>
      <c r="D27" s="28"/>
      <c r="E27" s="28"/>
      <c r="F27" s="152"/>
      <c r="G27" s="233"/>
      <c r="H27" s="155"/>
      <c r="I27" s="235"/>
      <c r="K27" s="159"/>
      <c r="L27" s="159"/>
      <c r="M27" s="161" t="str">
        <f t="shared" si="0"/>
        <v/>
      </c>
      <c r="N27" s="163" t="str">
        <f t="shared" si="1"/>
        <v/>
      </c>
    </row>
    <row r="28" spans="3:14" x14ac:dyDescent="0.3">
      <c r="C28" s="28"/>
      <c r="D28" s="28"/>
      <c r="E28" s="28"/>
      <c r="F28" s="152"/>
      <c r="G28" s="233"/>
      <c r="H28" s="155"/>
      <c r="I28" s="235"/>
      <c r="K28" s="159"/>
      <c r="L28" s="159"/>
      <c r="M28" s="161" t="str">
        <f t="shared" si="0"/>
        <v/>
      </c>
      <c r="N28" s="163" t="str">
        <f t="shared" si="1"/>
        <v/>
      </c>
    </row>
    <row r="29" spans="3:14" x14ac:dyDescent="0.3">
      <c r="C29" s="28"/>
      <c r="D29" s="28"/>
      <c r="E29" s="28"/>
      <c r="F29" s="152"/>
      <c r="G29" s="233"/>
      <c r="H29" s="155"/>
      <c r="I29" s="235"/>
      <c r="K29" s="159"/>
      <c r="L29" s="159"/>
      <c r="M29" s="161" t="str">
        <f t="shared" si="0"/>
        <v/>
      </c>
      <c r="N29" s="163" t="str">
        <f t="shared" si="1"/>
        <v/>
      </c>
    </row>
    <row r="30" spans="3:14" x14ac:dyDescent="0.3">
      <c r="C30" s="28"/>
      <c r="D30" s="28"/>
      <c r="E30" s="28"/>
      <c r="F30" s="152"/>
      <c r="G30" s="233"/>
      <c r="H30" s="155"/>
      <c r="I30" s="235"/>
      <c r="K30" s="159"/>
      <c r="L30" s="159"/>
      <c r="M30" s="161" t="str">
        <f t="shared" si="0"/>
        <v/>
      </c>
      <c r="N30" s="163" t="str">
        <f t="shared" si="1"/>
        <v/>
      </c>
    </row>
    <row r="31" spans="3:14" x14ac:dyDescent="0.3">
      <c r="C31" s="28"/>
      <c r="D31" s="28"/>
      <c r="E31" s="28"/>
      <c r="F31" s="152"/>
      <c r="G31" s="233"/>
      <c r="H31" s="155"/>
      <c r="I31" s="235"/>
      <c r="K31" s="159"/>
      <c r="L31" s="159"/>
      <c r="M31" s="161" t="str">
        <f t="shared" si="0"/>
        <v/>
      </c>
      <c r="N31" s="163" t="str">
        <f t="shared" si="1"/>
        <v/>
      </c>
    </row>
    <row r="32" spans="3:14" x14ac:dyDescent="0.3">
      <c r="C32" s="28"/>
      <c r="D32" s="28"/>
      <c r="E32" s="28"/>
      <c r="F32" s="152"/>
      <c r="G32" s="233"/>
      <c r="H32" s="155"/>
      <c r="I32" s="235"/>
      <c r="K32" s="159"/>
      <c r="L32" s="159"/>
      <c r="M32" s="161" t="str">
        <f t="shared" si="0"/>
        <v/>
      </c>
      <c r="N32" s="163" t="str">
        <f t="shared" si="1"/>
        <v/>
      </c>
    </row>
    <row r="33" spans="3:14" x14ac:dyDescent="0.3">
      <c r="C33" s="28"/>
      <c r="D33" s="28"/>
      <c r="E33" s="28"/>
      <c r="F33" s="152"/>
      <c r="G33" s="233"/>
      <c r="H33" s="155"/>
      <c r="I33" s="235"/>
      <c r="K33" s="159"/>
      <c r="L33" s="159"/>
      <c r="M33" s="161" t="str">
        <f t="shared" si="0"/>
        <v/>
      </c>
      <c r="N33" s="163" t="str">
        <f t="shared" si="1"/>
        <v/>
      </c>
    </row>
    <row r="34" spans="3:14" x14ac:dyDescent="0.3">
      <c r="C34" s="28"/>
      <c r="D34" s="28"/>
      <c r="E34" s="28"/>
      <c r="F34" s="152"/>
      <c r="G34" s="233"/>
      <c r="H34" s="155"/>
      <c r="I34" s="235"/>
      <c r="K34" s="159"/>
      <c r="L34" s="159"/>
      <c r="M34" s="161" t="str">
        <f t="shared" si="0"/>
        <v/>
      </c>
      <c r="N34" s="163" t="str">
        <f t="shared" si="1"/>
        <v/>
      </c>
    </row>
    <row r="35" spans="3:14" x14ac:dyDescent="0.3">
      <c r="C35" s="28"/>
      <c r="D35" s="28"/>
      <c r="E35" s="28"/>
      <c r="F35" s="152"/>
      <c r="G35" s="233"/>
      <c r="H35" s="155"/>
      <c r="I35" s="235"/>
      <c r="K35" s="159"/>
      <c r="L35" s="159"/>
      <c r="M35" s="161" t="str">
        <f t="shared" si="0"/>
        <v/>
      </c>
      <c r="N35" s="163" t="str">
        <f t="shared" si="1"/>
        <v/>
      </c>
    </row>
    <row r="36" spans="3:14" x14ac:dyDescent="0.3">
      <c r="C36" s="28"/>
      <c r="D36" s="28"/>
      <c r="E36" s="28"/>
      <c r="F36" s="152"/>
      <c r="G36" s="233"/>
      <c r="H36" s="155"/>
      <c r="I36" s="235"/>
      <c r="K36" s="159"/>
      <c r="L36" s="159"/>
      <c r="M36" s="161" t="str">
        <f t="shared" si="0"/>
        <v/>
      </c>
      <c r="N36" s="163" t="str">
        <f t="shared" si="1"/>
        <v/>
      </c>
    </row>
    <row r="37" spans="3:14" x14ac:dyDescent="0.3">
      <c r="C37" s="28"/>
      <c r="D37" s="28"/>
      <c r="E37" s="28"/>
      <c r="F37" s="152"/>
      <c r="G37" s="233"/>
      <c r="H37" s="155"/>
      <c r="I37" s="235"/>
      <c r="K37" s="159"/>
      <c r="L37" s="159"/>
      <c r="M37" s="161" t="str">
        <f t="shared" si="0"/>
        <v/>
      </c>
      <c r="N37" s="163" t="str">
        <f t="shared" si="1"/>
        <v/>
      </c>
    </row>
    <row r="38" spans="3:14" x14ac:dyDescent="0.3">
      <c r="C38" s="28"/>
      <c r="D38" s="28"/>
      <c r="E38" s="28"/>
      <c r="F38" s="152"/>
      <c r="G38" s="233"/>
      <c r="H38" s="155"/>
      <c r="I38" s="235"/>
      <c r="K38" s="159"/>
      <c r="L38" s="159"/>
      <c r="M38" s="161" t="str">
        <f t="shared" si="0"/>
        <v/>
      </c>
      <c r="N38" s="163" t="str">
        <f t="shared" si="1"/>
        <v/>
      </c>
    </row>
    <row r="39" spans="3:14" x14ac:dyDescent="0.3">
      <c r="C39" s="28"/>
      <c r="D39" s="28"/>
      <c r="E39" s="28"/>
      <c r="F39" s="152"/>
      <c r="G39" s="233"/>
      <c r="H39" s="155"/>
      <c r="I39" s="235"/>
      <c r="K39" s="159"/>
      <c r="L39" s="159"/>
      <c r="M39" s="161" t="str">
        <f t="shared" si="0"/>
        <v/>
      </c>
      <c r="N39" s="163" t="str">
        <f t="shared" si="1"/>
        <v/>
      </c>
    </row>
    <row r="40" spans="3:14" x14ac:dyDescent="0.3">
      <c r="C40" s="28"/>
      <c r="D40" s="28"/>
      <c r="E40" s="28"/>
      <c r="F40" s="152"/>
      <c r="G40" s="233"/>
      <c r="H40" s="155"/>
      <c r="I40" s="235"/>
      <c r="K40" s="159"/>
      <c r="L40" s="159"/>
      <c r="M40" s="161" t="str">
        <f t="shared" si="0"/>
        <v/>
      </c>
      <c r="N40" s="163" t="str">
        <f t="shared" si="1"/>
        <v/>
      </c>
    </row>
    <row r="41" spans="3:14" x14ac:dyDescent="0.3">
      <c r="C41" s="28"/>
      <c r="D41" s="28"/>
      <c r="E41" s="28"/>
      <c r="F41" s="152"/>
      <c r="G41" s="233"/>
      <c r="H41" s="155"/>
      <c r="I41" s="235"/>
      <c r="K41" s="159"/>
      <c r="L41" s="159"/>
      <c r="M41" s="161" t="str">
        <f t="shared" si="0"/>
        <v/>
      </c>
      <c r="N41" s="163" t="str">
        <f t="shared" si="1"/>
        <v/>
      </c>
    </row>
    <row r="42" spans="3:14" x14ac:dyDescent="0.3">
      <c r="C42" s="28"/>
      <c r="D42" s="28"/>
      <c r="E42" s="28"/>
      <c r="F42" s="152"/>
      <c r="G42" s="233"/>
      <c r="H42" s="155"/>
      <c r="I42" s="235"/>
      <c r="K42" s="159"/>
      <c r="L42" s="159"/>
      <c r="M42" s="161" t="str">
        <f t="shared" si="0"/>
        <v/>
      </c>
      <c r="N42" s="163" t="str">
        <f t="shared" si="1"/>
        <v/>
      </c>
    </row>
    <row r="43" spans="3:14" x14ac:dyDescent="0.3">
      <c r="C43" s="28"/>
      <c r="D43" s="28"/>
      <c r="E43" s="28"/>
      <c r="F43" s="152"/>
      <c r="G43" s="233"/>
      <c r="H43" s="155"/>
      <c r="I43" s="235"/>
      <c r="K43" s="159"/>
      <c r="L43" s="159"/>
      <c r="M43" s="161" t="str">
        <f t="shared" si="0"/>
        <v/>
      </c>
      <c r="N43" s="163" t="str">
        <f t="shared" si="1"/>
        <v/>
      </c>
    </row>
    <row r="44" spans="3:14" x14ac:dyDescent="0.3">
      <c r="C44" s="28"/>
      <c r="D44" s="28"/>
      <c r="E44" s="28"/>
      <c r="F44" s="152"/>
      <c r="G44" s="233"/>
      <c r="H44" s="155"/>
      <c r="I44" s="235"/>
      <c r="K44" s="159"/>
      <c r="L44" s="159"/>
      <c r="M44" s="161" t="str">
        <f t="shared" si="0"/>
        <v/>
      </c>
      <c r="N44" s="163" t="str">
        <f t="shared" si="1"/>
        <v/>
      </c>
    </row>
    <row r="45" spans="3:14" x14ac:dyDescent="0.3">
      <c r="C45" s="28"/>
      <c r="D45" s="28"/>
      <c r="E45" s="28"/>
      <c r="F45" s="152"/>
      <c r="G45" s="233"/>
      <c r="H45" s="155"/>
      <c r="I45" s="235"/>
      <c r="K45" s="159"/>
      <c r="L45" s="159"/>
      <c r="M45" s="161" t="str">
        <f t="shared" si="0"/>
        <v/>
      </c>
      <c r="N45" s="163" t="str">
        <f t="shared" si="1"/>
        <v/>
      </c>
    </row>
    <row r="46" spans="3:14" x14ac:dyDescent="0.3">
      <c r="C46" s="28"/>
      <c r="D46" s="28"/>
      <c r="E46" s="28"/>
      <c r="F46" s="152"/>
      <c r="G46" s="233"/>
      <c r="H46" s="155"/>
      <c r="I46" s="235"/>
      <c r="K46" s="159"/>
      <c r="L46" s="159"/>
      <c r="M46" s="161" t="str">
        <f t="shared" si="0"/>
        <v/>
      </c>
      <c r="N46" s="163" t="str">
        <f t="shared" si="1"/>
        <v/>
      </c>
    </row>
    <row r="47" spans="3:14" x14ac:dyDescent="0.3">
      <c r="C47" s="28"/>
      <c r="D47" s="28"/>
      <c r="E47" s="28"/>
      <c r="F47" s="152"/>
      <c r="G47" s="233"/>
      <c r="H47" s="155"/>
      <c r="I47" s="235"/>
      <c r="K47" s="159"/>
      <c r="L47" s="159"/>
      <c r="M47" s="161" t="str">
        <f t="shared" si="0"/>
        <v/>
      </c>
      <c r="N47" s="163" t="str">
        <f t="shared" si="1"/>
        <v/>
      </c>
    </row>
    <row r="48" spans="3:14" x14ac:dyDescent="0.3">
      <c r="C48" s="28"/>
      <c r="D48" s="28"/>
      <c r="E48" s="28"/>
      <c r="F48" s="152"/>
      <c r="G48" s="233"/>
      <c r="H48" s="155"/>
      <c r="I48" s="235"/>
      <c r="K48" s="159"/>
      <c r="L48" s="159"/>
      <c r="M48" s="161" t="str">
        <f t="shared" si="0"/>
        <v/>
      </c>
      <c r="N48" s="163" t="str">
        <f t="shared" si="1"/>
        <v/>
      </c>
    </row>
    <row r="49" spans="3:14" x14ac:dyDescent="0.3">
      <c r="C49" s="28"/>
      <c r="D49" s="28"/>
      <c r="E49" s="28"/>
      <c r="F49" s="152"/>
      <c r="G49" s="233"/>
      <c r="H49" s="155"/>
      <c r="I49" s="235"/>
      <c r="K49" s="159"/>
      <c r="L49" s="159"/>
      <c r="M49" s="161" t="str">
        <f t="shared" si="0"/>
        <v/>
      </c>
      <c r="N49" s="163" t="str">
        <f t="shared" si="1"/>
        <v/>
      </c>
    </row>
    <row r="50" spans="3:14" x14ac:dyDescent="0.3">
      <c r="C50" s="28"/>
      <c r="D50" s="28"/>
      <c r="E50" s="28"/>
      <c r="F50" s="152"/>
      <c r="G50" s="233"/>
      <c r="H50" s="155"/>
      <c r="I50" s="235"/>
      <c r="K50" s="159"/>
      <c r="L50" s="159"/>
      <c r="M50" s="161" t="str">
        <f t="shared" si="0"/>
        <v/>
      </c>
      <c r="N50" s="163" t="str">
        <f t="shared" si="1"/>
        <v/>
      </c>
    </row>
    <row r="51" spans="3:14" x14ac:dyDescent="0.3">
      <c r="C51" s="28"/>
      <c r="D51" s="28"/>
      <c r="E51" s="28"/>
      <c r="F51" s="152"/>
      <c r="G51" s="233"/>
      <c r="H51" s="155"/>
      <c r="I51" s="235"/>
      <c r="K51" s="159"/>
      <c r="L51" s="159"/>
      <c r="M51" s="161" t="str">
        <f t="shared" si="0"/>
        <v/>
      </c>
      <c r="N51" s="163" t="str">
        <f t="shared" si="1"/>
        <v/>
      </c>
    </row>
    <row r="52" spans="3:14" x14ac:dyDescent="0.3">
      <c r="C52" s="28"/>
      <c r="D52" s="28"/>
      <c r="E52" s="28"/>
      <c r="F52" s="152"/>
      <c r="G52" s="233"/>
      <c r="H52" s="155"/>
      <c r="I52" s="235"/>
      <c r="K52" s="159"/>
      <c r="L52" s="159"/>
      <c r="M52" s="161" t="str">
        <f t="shared" si="0"/>
        <v/>
      </c>
      <c r="N52" s="163" t="str">
        <f t="shared" si="1"/>
        <v/>
      </c>
    </row>
    <row r="53" spans="3:14" x14ac:dyDescent="0.3">
      <c r="C53" s="28"/>
      <c r="D53" s="28"/>
      <c r="E53" s="28"/>
      <c r="F53" s="152"/>
      <c r="G53" s="233"/>
      <c r="H53" s="155"/>
      <c r="I53" s="235"/>
      <c r="K53" s="159"/>
      <c r="L53" s="159"/>
      <c r="M53" s="161" t="str">
        <f t="shared" si="0"/>
        <v/>
      </c>
      <c r="N53" s="163" t="str">
        <f t="shared" si="1"/>
        <v/>
      </c>
    </row>
    <row r="54" spans="3:14" x14ac:dyDescent="0.3">
      <c r="C54" s="28"/>
      <c r="D54" s="28"/>
      <c r="E54" s="28"/>
      <c r="F54" s="152"/>
      <c r="G54" s="233"/>
      <c r="H54" s="155"/>
      <c r="I54" s="235"/>
      <c r="K54" s="159"/>
      <c r="L54" s="159"/>
      <c r="M54" s="161" t="str">
        <f t="shared" si="0"/>
        <v/>
      </c>
      <c r="N54" s="163" t="str">
        <f t="shared" si="1"/>
        <v/>
      </c>
    </row>
    <row r="55" spans="3:14" x14ac:dyDescent="0.3">
      <c r="C55" s="28"/>
      <c r="D55" s="28"/>
      <c r="E55" s="28"/>
      <c r="F55" s="152"/>
      <c r="G55" s="233"/>
      <c r="H55" s="155"/>
      <c r="I55" s="235"/>
      <c r="K55" s="159"/>
      <c r="L55" s="159"/>
      <c r="M55" s="161" t="str">
        <f t="shared" si="0"/>
        <v/>
      </c>
      <c r="N55" s="163" t="str">
        <f t="shared" si="1"/>
        <v/>
      </c>
    </row>
    <row r="56" spans="3:14" x14ac:dyDescent="0.3">
      <c r="C56" s="28"/>
      <c r="D56" s="28"/>
      <c r="E56" s="28"/>
      <c r="F56" s="152"/>
      <c r="G56" s="233"/>
      <c r="H56" s="155"/>
      <c r="I56" s="235"/>
      <c r="K56" s="159"/>
      <c r="L56" s="159"/>
      <c r="M56" s="161" t="str">
        <f t="shared" si="0"/>
        <v/>
      </c>
      <c r="N56" s="163" t="str">
        <f t="shared" si="1"/>
        <v/>
      </c>
    </row>
    <row r="57" spans="3:14" x14ac:dyDescent="0.3">
      <c r="C57" s="28"/>
      <c r="D57" s="28"/>
      <c r="E57" s="28"/>
      <c r="F57" s="152"/>
      <c r="G57" s="233"/>
      <c r="H57" s="155"/>
      <c r="I57" s="235"/>
      <c r="K57" s="159"/>
      <c r="L57" s="159"/>
      <c r="M57" s="161" t="str">
        <f t="shared" si="0"/>
        <v/>
      </c>
      <c r="N57" s="163" t="str">
        <f t="shared" si="1"/>
        <v/>
      </c>
    </row>
    <row r="58" spans="3:14" x14ac:dyDescent="0.3">
      <c r="C58" s="28"/>
      <c r="D58" s="28"/>
      <c r="E58" s="28"/>
      <c r="F58" s="152"/>
      <c r="G58" s="233"/>
      <c r="H58" s="155"/>
      <c r="I58" s="235"/>
      <c r="K58" s="159"/>
      <c r="L58" s="159"/>
      <c r="M58" s="161" t="str">
        <f t="shared" si="0"/>
        <v/>
      </c>
      <c r="N58" s="163" t="str">
        <f t="shared" si="1"/>
        <v/>
      </c>
    </row>
    <row r="59" spans="3:14" x14ac:dyDescent="0.3">
      <c r="C59" s="28"/>
      <c r="D59" s="28"/>
      <c r="E59" s="28"/>
      <c r="F59" s="152"/>
      <c r="G59" s="233"/>
      <c r="H59" s="155"/>
      <c r="I59" s="235"/>
      <c r="K59" s="159"/>
      <c r="L59" s="159"/>
      <c r="M59" s="161" t="str">
        <f t="shared" si="0"/>
        <v/>
      </c>
      <c r="N59" s="163" t="str">
        <f t="shared" si="1"/>
        <v/>
      </c>
    </row>
    <row r="60" spans="3:14" x14ac:dyDescent="0.3">
      <c r="C60" s="28"/>
      <c r="D60" s="28"/>
      <c r="E60" s="28"/>
      <c r="F60" s="152"/>
      <c r="G60" s="233"/>
      <c r="H60" s="155"/>
      <c r="I60" s="235"/>
      <c r="K60" s="159"/>
      <c r="L60" s="159"/>
      <c r="M60" s="161" t="str">
        <f t="shared" si="0"/>
        <v/>
      </c>
      <c r="N60" s="163" t="str">
        <f t="shared" si="1"/>
        <v/>
      </c>
    </row>
    <row r="61" spans="3:14" x14ac:dyDescent="0.3">
      <c r="C61" s="28"/>
      <c r="D61" s="28"/>
      <c r="E61" s="28"/>
      <c r="F61" s="152"/>
      <c r="G61" s="233"/>
      <c r="H61" s="155"/>
      <c r="I61" s="235"/>
      <c r="K61" s="159"/>
      <c r="L61" s="159"/>
      <c r="M61" s="161" t="str">
        <f t="shared" si="0"/>
        <v/>
      </c>
      <c r="N61" s="163" t="str">
        <f t="shared" si="1"/>
        <v/>
      </c>
    </row>
    <row r="62" spans="3:14" x14ac:dyDescent="0.3">
      <c r="C62" s="28"/>
      <c r="D62" s="28"/>
      <c r="E62" s="28"/>
      <c r="F62" s="152"/>
      <c r="G62" s="233"/>
      <c r="H62" s="155"/>
      <c r="I62" s="235"/>
      <c r="K62" s="159"/>
      <c r="L62" s="159"/>
      <c r="M62" s="161" t="str">
        <f t="shared" si="0"/>
        <v/>
      </c>
      <c r="N62" s="163" t="str">
        <f t="shared" si="1"/>
        <v/>
      </c>
    </row>
    <row r="63" spans="3:14" x14ac:dyDescent="0.3">
      <c r="C63" s="28"/>
      <c r="D63" s="28"/>
      <c r="E63" s="28"/>
      <c r="F63" s="152"/>
      <c r="G63" s="233"/>
      <c r="H63" s="155"/>
      <c r="I63" s="235"/>
      <c r="K63" s="159"/>
      <c r="L63" s="159"/>
      <c r="M63" s="161" t="str">
        <f t="shared" si="0"/>
        <v/>
      </c>
      <c r="N63" s="163" t="str">
        <f t="shared" si="1"/>
        <v/>
      </c>
    </row>
    <row r="64" spans="3:14" x14ac:dyDescent="0.3">
      <c r="C64" s="28"/>
      <c r="D64" s="28"/>
      <c r="E64" s="28"/>
      <c r="F64" s="152"/>
      <c r="G64" s="233"/>
      <c r="H64" s="155"/>
      <c r="I64" s="235"/>
      <c r="K64" s="159"/>
      <c r="L64" s="159"/>
      <c r="M64" s="161" t="str">
        <f t="shared" si="0"/>
        <v/>
      </c>
      <c r="N64" s="163" t="str">
        <f t="shared" si="1"/>
        <v/>
      </c>
    </row>
    <row r="65" spans="3:14" x14ac:dyDescent="0.3">
      <c r="C65" s="28"/>
      <c r="D65" s="28"/>
      <c r="E65" s="28"/>
      <c r="F65" s="152"/>
      <c r="G65" s="233"/>
      <c r="H65" s="155"/>
      <c r="I65" s="235"/>
      <c r="K65" s="159"/>
      <c r="L65" s="159"/>
      <c r="M65" s="161" t="str">
        <f t="shared" si="0"/>
        <v/>
      </c>
      <c r="N65" s="163" t="str">
        <f t="shared" si="1"/>
        <v/>
      </c>
    </row>
    <row r="66" spans="3:14" x14ac:dyDescent="0.3">
      <c r="C66" s="28"/>
      <c r="D66" s="28"/>
      <c r="E66" s="28"/>
      <c r="F66" s="152"/>
      <c r="G66" s="233"/>
      <c r="H66" s="155"/>
      <c r="I66" s="235"/>
      <c r="K66" s="159"/>
      <c r="L66" s="159"/>
      <c r="M66" s="161" t="str">
        <f t="shared" si="0"/>
        <v/>
      </c>
      <c r="N66" s="163" t="str">
        <f t="shared" si="1"/>
        <v/>
      </c>
    </row>
    <row r="67" spans="3:14" x14ac:dyDescent="0.3">
      <c r="C67" s="28"/>
      <c r="D67" s="28"/>
      <c r="E67" s="28"/>
      <c r="F67" s="152"/>
      <c r="G67" s="233"/>
      <c r="H67" s="155"/>
      <c r="I67" s="235"/>
      <c r="K67" s="159"/>
      <c r="L67" s="159"/>
      <c r="M67" s="161" t="str">
        <f t="shared" ref="M67:M130" si="2">IF(OR(K67="",L67=""),"",L67-K67)</f>
        <v/>
      </c>
      <c r="N67" s="163" t="str">
        <f t="shared" ref="N67:N130" si="3">IF(OR(K67="",L67=""),"",IF(AND(H67="STANDARD",I67="NO",M67&lt;31),"YES",IF(AND(H67="STANDARD",I67="YES",M67&lt;45),"YES",IF(AND(H67="EXPEDITED",I67="NO",M67&lt;=3),"YES",IF(AND(H67="EXPEDITED",I67="YES",M67&lt;18),"YES","NO")))))</f>
        <v/>
      </c>
    </row>
    <row r="68" spans="3:14" x14ac:dyDescent="0.3">
      <c r="C68" s="28"/>
      <c r="D68" s="28"/>
      <c r="E68" s="28"/>
      <c r="F68" s="152"/>
      <c r="G68" s="233"/>
      <c r="H68" s="155"/>
      <c r="I68" s="235"/>
      <c r="K68" s="159"/>
      <c r="L68" s="159"/>
      <c r="M68" s="161" t="str">
        <f t="shared" si="2"/>
        <v/>
      </c>
      <c r="N68" s="163" t="str">
        <f t="shared" si="3"/>
        <v/>
      </c>
    </row>
    <row r="69" spans="3:14" x14ac:dyDescent="0.3">
      <c r="C69" s="28"/>
      <c r="D69" s="28"/>
      <c r="E69" s="28"/>
      <c r="F69" s="152"/>
      <c r="G69" s="233"/>
      <c r="H69" s="155"/>
      <c r="I69" s="235"/>
      <c r="K69" s="159"/>
      <c r="L69" s="159"/>
      <c r="M69" s="161" t="str">
        <f t="shared" si="2"/>
        <v/>
      </c>
      <c r="N69" s="163" t="str">
        <f t="shared" si="3"/>
        <v/>
      </c>
    </row>
    <row r="70" spans="3:14" x14ac:dyDescent="0.3">
      <c r="C70" s="28"/>
      <c r="D70" s="28"/>
      <c r="E70" s="28"/>
      <c r="F70" s="152"/>
      <c r="G70" s="233"/>
      <c r="H70" s="155"/>
      <c r="I70" s="235"/>
      <c r="K70" s="159"/>
      <c r="L70" s="159"/>
      <c r="M70" s="161" t="str">
        <f t="shared" si="2"/>
        <v/>
      </c>
      <c r="N70" s="163" t="str">
        <f t="shared" si="3"/>
        <v/>
      </c>
    </row>
    <row r="71" spans="3:14" x14ac:dyDescent="0.3">
      <c r="C71" s="28"/>
      <c r="D71" s="28"/>
      <c r="E71" s="28"/>
      <c r="F71" s="152"/>
      <c r="G71" s="233"/>
      <c r="H71" s="155"/>
      <c r="I71" s="235"/>
      <c r="K71" s="159"/>
      <c r="L71" s="159"/>
      <c r="M71" s="161" t="str">
        <f t="shared" si="2"/>
        <v/>
      </c>
      <c r="N71" s="163" t="str">
        <f t="shared" si="3"/>
        <v/>
      </c>
    </row>
    <row r="72" spans="3:14" x14ac:dyDescent="0.3">
      <c r="C72" s="28"/>
      <c r="D72" s="28"/>
      <c r="E72" s="28"/>
      <c r="F72" s="152"/>
      <c r="G72" s="233"/>
      <c r="H72" s="155"/>
      <c r="I72" s="235"/>
      <c r="K72" s="159"/>
      <c r="L72" s="159"/>
      <c r="M72" s="161" t="str">
        <f t="shared" si="2"/>
        <v/>
      </c>
      <c r="N72" s="163" t="str">
        <f t="shared" si="3"/>
        <v/>
      </c>
    </row>
    <row r="73" spans="3:14" x14ac:dyDescent="0.3">
      <c r="C73" s="28"/>
      <c r="D73" s="28"/>
      <c r="E73" s="28"/>
      <c r="F73" s="152"/>
      <c r="G73" s="233"/>
      <c r="H73" s="155"/>
      <c r="I73" s="235"/>
      <c r="K73" s="159"/>
      <c r="L73" s="159"/>
      <c r="M73" s="161" t="str">
        <f t="shared" si="2"/>
        <v/>
      </c>
      <c r="N73" s="163" t="str">
        <f t="shared" si="3"/>
        <v/>
      </c>
    </row>
    <row r="74" spans="3:14" x14ac:dyDescent="0.3">
      <c r="C74" s="28"/>
      <c r="D74" s="28"/>
      <c r="E74" s="28"/>
      <c r="F74" s="152"/>
      <c r="G74" s="233"/>
      <c r="H74" s="155"/>
      <c r="I74" s="235"/>
      <c r="K74" s="159"/>
      <c r="L74" s="159"/>
      <c r="M74" s="161" t="str">
        <f t="shared" si="2"/>
        <v/>
      </c>
      <c r="N74" s="163" t="str">
        <f t="shared" si="3"/>
        <v/>
      </c>
    </row>
    <row r="75" spans="3:14" x14ac:dyDescent="0.3">
      <c r="C75" s="28"/>
      <c r="D75" s="28"/>
      <c r="E75" s="28"/>
      <c r="F75" s="152"/>
      <c r="G75" s="233"/>
      <c r="H75" s="155"/>
      <c r="I75" s="235"/>
      <c r="K75" s="159"/>
      <c r="L75" s="159"/>
      <c r="M75" s="161" t="str">
        <f t="shared" si="2"/>
        <v/>
      </c>
      <c r="N75" s="163" t="str">
        <f t="shared" si="3"/>
        <v/>
      </c>
    </row>
    <row r="76" spans="3:14" x14ac:dyDescent="0.3">
      <c r="C76" s="28"/>
      <c r="D76" s="28"/>
      <c r="E76" s="28"/>
      <c r="F76" s="152"/>
      <c r="G76" s="233"/>
      <c r="H76" s="155"/>
      <c r="I76" s="235"/>
      <c r="K76" s="159"/>
      <c r="L76" s="159"/>
      <c r="M76" s="161" t="str">
        <f t="shared" si="2"/>
        <v/>
      </c>
      <c r="N76" s="163" t="str">
        <f t="shared" si="3"/>
        <v/>
      </c>
    </row>
    <row r="77" spans="3:14" x14ac:dyDescent="0.3">
      <c r="C77" s="28"/>
      <c r="D77" s="28"/>
      <c r="E77" s="28"/>
      <c r="F77" s="152"/>
      <c r="G77" s="233"/>
      <c r="H77" s="155"/>
      <c r="I77" s="235"/>
      <c r="K77" s="159"/>
      <c r="L77" s="159"/>
      <c r="M77" s="161" t="str">
        <f t="shared" si="2"/>
        <v/>
      </c>
      <c r="N77" s="163" t="str">
        <f t="shared" si="3"/>
        <v/>
      </c>
    </row>
    <row r="78" spans="3:14" x14ac:dyDescent="0.3">
      <c r="C78" s="28"/>
      <c r="D78" s="28"/>
      <c r="E78" s="28"/>
      <c r="F78" s="152"/>
      <c r="G78" s="233"/>
      <c r="H78" s="155"/>
      <c r="I78" s="235"/>
      <c r="K78" s="159"/>
      <c r="L78" s="159"/>
      <c r="M78" s="161" t="str">
        <f t="shared" si="2"/>
        <v/>
      </c>
      <c r="N78" s="163" t="str">
        <f t="shared" si="3"/>
        <v/>
      </c>
    </row>
    <row r="79" spans="3:14" x14ac:dyDescent="0.3">
      <c r="C79" s="28"/>
      <c r="D79" s="28"/>
      <c r="E79" s="28"/>
      <c r="F79" s="152"/>
      <c r="G79" s="233"/>
      <c r="H79" s="155"/>
      <c r="I79" s="235"/>
      <c r="K79" s="159"/>
      <c r="L79" s="159"/>
      <c r="M79" s="161" t="str">
        <f t="shared" si="2"/>
        <v/>
      </c>
      <c r="N79" s="163" t="str">
        <f t="shared" si="3"/>
        <v/>
      </c>
    </row>
    <row r="80" spans="3:14" x14ac:dyDescent="0.3">
      <c r="C80" s="28"/>
      <c r="D80" s="28"/>
      <c r="E80" s="28"/>
      <c r="F80" s="152"/>
      <c r="G80" s="233"/>
      <c r="H80" s="155"/>
      <c r="I80" s="235"/>
      <c r="K80" s="159"/>
      <c r="L80" s="159"/>
      <c r="M80" s="161" t="str">
        <f t="shared" si="2"/>
        <v/>
      </c>
      <c r="N80" s="163" t="str">
        <f t="shared" si="3"/>
        <v/>
      </c>
    </row>
    <row r="81" spans="3:14" x14ac:dyDescent="0.3">
      <c r="C81" s="28"/>
      <c r="D81" s="28"/>
      <c r="E81" s="28"/>
      <c r="F81" s="152"/>
      <c r="G81" s="233"/>
      <c r="H81" s="155"/>
      <c r="I81" s="235"/>
      <c r="K81" s="159"/>
      <c r="L81" s="159"/>
      <c r="M81" s="161" t="str">
        <f t="shared" si="2"/>
        <v/>
      </c>
      <c r="N81" s="163" t="str">
        <f t="shared" si="3"/>
        <v/>
      </c>
    </row>
    <row r="82" spans="3:14" x14ac:dyDescent="0.3">
      <c r="C82" s="28"/>
      <c r="D82" s="28"/>
      <c r="E82" s="28"/>
      <c r="F82" s="152"/>
      <c r="G82" s="233"/>
      <c r="H82" s="155"/>
      <c r="I82" s="235"/>
      <c r="K82" s="159"/>
      <c r="L82" s="159"/>
      <c r="M82" s="161" t="str">
        <f t="shared" si="2"/>
        <v/>
      </c>
      <c r="N82" s="163" t="str">
        <f t="shared" si="3"/>
        <v/>
      </c>
    </row>
    <row r="83" spans="3:14" x14ac:dyDescent="0.3">
      <c r="C83" s="28"/>
      <c r="D83" s="28"/>
      <c r="E83" s="28"/>
      <c r="F83" s="152"/>
      <c r="G83" s="233"/>
      <c r="H83" s="155"/>
      <c r="I83" s="235"/>
      <c r="K83" s="159"/>
      <c r="L83" s="159"/>
      <c r="M83" s="161" t="str">
        <f t="shared" si="2"/>
        <v/>
      </c>
      <c r="N83" s="163" t="str">
        <f t="shared" si="3"/>
        <v/>
      </c>
    </row>
    <row r="84" spans="3:14" x14ac:dyDescent="0.3">
      <c r="C84" s="28"/>
      <c r="D84" s="28"/>
      <c r="E84" s="28"/>
      <c r="F84" s="152"/>
      <c r="G84" s="233"/>
      <c r="H84" s="155"/>
      <c r="I84" s="235"/>
      <c r="K84" s="159"/>
      <c r="L84" s="159"/>
      <c r="M84" s="161" t="str">
        <f t="shared" si="2"/>
        <v/>
      </c>
      <c r="N84" s="163" t="str">
        <f t="shared" si="3"/>
        <v/>
      </c>
    </row>
    <row r="85" spans="3:14" x14ac:dyDescent="0.3">
      <c r="C85" s="28"/>
      <c r="D85" s="28"/>
      <c r="E85" s="28"/>
      <c r="F85" s="152"/>
      <c r="G85" s="233"/>
      <c r="H85" s="155"/>
      <c r="I85" s="235"/>
      <c r="K85" s="159"/>
      <c r="L85" s="159"/>
      <c r="M85" s="161" t="str">
        <f t="shared" si="2"/>
        <v/>
      </c>
      <c r="N85" s="163" t="str">
        <f t="shared" si="3"/>
        <v/>
      </c>
    </row>
    <row r="86" spans="3:14" x14ac:dyDescent="0.3">
      <c r="C86" s="28"/>
      <c r="D86" s="28"/>
      <c r="E86" s="28"/>
      <c r="F86" s="152"/>
      <c r="G86" s="233"/>
      <c r="H86" s="155"/>
      <c r="I86" s="235"/>
      <c r="K86" s="159"/>
      <c r="L86" s="159"/>
      <c r="M86" s="161" t="str">
        <f t="shared" si="2"/>
        <v/>
      </c>
      <c r="N86" s="163" t="str">
        <f t="shared" si="3"/>
        <v/>
      </c>
    </row>
    <row r="87" spans="3:14" x14ac:dyDescent="0.3">
      <c r="C87" s="28"/>
      <c r="D87" s="28"/>
      <c r="E87" s="28"/>
      <c r="F87" s="152"/>
      <c r="G87" s="233"/>
      <c r="H87" s="155"/>
      <c r="I87" s="235"/>
      <c r="K87" s="159"/>
      <c r="L87" s="159"/>
      <c r="M87" s="161" t="str">
        <f t="shared" si="2"/>
        <v/>
      </c>
      <c r="N87" s="163" t="str">
        <f t="shared" si="3"/>
        <v/>
      </c>
    </row>
    <row r="88" spans="3:14" x14ac:dyDescent="0.3">
      <c r="C88" s="28"/>
      <c r="D88" s="28"/>
      <c r="E88" s="28"/>
      <c r="F88" s="152"/>
      <c r="G88" s="233"/>
      <c r="H88" s="155"/>
      <c r="I88" s="235"/>
      <c r="K88" s="159"/>
      <c r="L88" s="159"/>
      <c r="M88" s="161" t="str">
        <f t="shared" si="2"/>
        <v/>
      </c>
      <c r="N88" s="163" t="str">
        <f t="shared" si="3"/>
        <v/>
      </c>
    </row>
    <row r="89" spans="3:14" x14ac:dyDescent="0.3">
      <c r="C89" s="28"/>
      <c r="D89" s="28"/>
      <c r="E89" s="28"/>
      <c r="F89" s="152"/>
      <c r="G89" s="233"/>
      <c r="H89" s="155"/>
      <c r="I89" s="235"/>
      <c r="K89" s="159"/>
      <c r="L89" s="159"/>
      <c r="M89" s="161" t="str">
        <f t="shared" si="2"/>
        <v/>
      </c>
      <c r="N89" s="163" t="str">
        <f t="shared" si="3"/>
        <v/>
      </c>
    </row>
    <row r="90" spans="3:14" x14ac:dyDescent="0.3">
      <c r="C90" s="28"/>
      <c r="D90" s="28"/>
      <c r="E90" s="28"/>
      <c r="F90" s="152"/>
      <c r="G90" s="233"/>
      <c r="H90" s="155"/>
      <c r="I90" s="235"/>
      <c r="K90" s="159"/>
      <c r="L90" s="159"/>
      <c r="M90" s="161" t="str">
        <f t="shared" si="2"/>
        <v/>
      </c>
      <c r="N90" s="163" t="str">
        <f t="shared" si="3"/>
        <v/>
      </c>
    </row>
    <row r="91" spans="3:14" x14ac:dyDescent="0.3">
      <c r="C91" s="28"/>
      <c r="D91" s="28"/>
      <c r="E91" s="28"/>
      <c r="F91" s="152"/>
      <c r="G91" s="233"/>
      <c r="H91" s="155"/>
      <c r="I91" s="235"/>
      <c r="K91" s="159"/>
      <c r="L91" s="159"/>
      <c r="M91" s="161" t="str">
        <f t="shared" si="2"/>
        <v/>
      </c>
      <c r="N91" s="163" t="str">
        <f t="shared" si="3"/>
        <v/>
      </c>
    </row>
    <row r="92" spans="3:14" x14ac:dyDescent="0.3">
      <c r="C92" s="28"/>
      <c r="D92" s="28"/>
      <c r="E92" s="28"/>
      <c r="F92" s="152"/>
      <c r="G92" s="233"/>
      <c r="H92" s="155"/>
      <c r="I92" s="235"/>
      <c r="K92" s="159"/>
      <c r="L92" s="159"/>
      <c r="M92" s="161" t="str">
        <f t="shared" si="2"/>
        <v/>
      </c>
      <c r="N92" s="163" t="str">
        <f t="shared" si="3"/>
        <v/>
      </c>
    </row>
    <row r="93" spans="3:14" x14ac:dyDescent="0.3">
      <c r="C93" s="28"/>
      <c r="D93" s="28"/>
      <c r="E93" s="28"/>
      <c r="F93" s="152"/>
      <c r="G93" s="233"/>
      <c r="H93" s="155"/>
      <c r="I93" s="235"/>
      <c r="K93" s="159"/>
      <c r="L93" s="159"/>
      <c r="M93" s="161" t="str">
        <f t="shared" si="2"/>
        <v/>
      </c>
      <c r="N93" s="163" t="str">
        <f t="shared" si="3"/>
        <v/>
      </c>
    </row>
    <row r="94" spans="3:14" x14ac:dyDescent="0.3">
      <c r="C94" s="28"/>
      <c r="D94" s="28"/>
      <c r="E94" s="28"/>
      <c r="F94" s="152"/>
      <c r="G94" s="233"/>
      <c r="H94" s="155"/>
      <c r="I94" s="235"/>
      <c r="K94" s="159"/>
      <c r="L94" s="159"/>
      <c r="M94" s="161" t="str">
        <f t="shared" si="2"/>
        <v/>
      </c>
      <c r="N94" s="163" t="str">
        <f t="shared" si="3"/>
        <v/>
      </c>
    </row>
    <row r="95" spans="3:14" x14ac:dyDescent="0.3">
      <c r="C95" s="28"/>
      <c r="D95" s="28"/>
      <c r="E95" s="28"/>
      <c r="F95" s="152"/>
      <c r="G95" s="233"/>
      <c r="H95" s="155"/>
      <c r="I95" s="235"/>
      <c r="K95" s="159"/>
      <c r="L95" s="159"/>
      <c r="M95" s="161" t="str">
        <f t="shared" si="2"/>
        <v/>
      </c>
      <c r="N95" s="163" t="str">
        <f t="shared" si="3"/>
        <v/>
      </c>
    </row>
    <row r="96" spans="3:14" x14ac:dyDescent="0.3">
      <c r="C96" s="28"/>
      <c r="D96" s="28"/>
      <c r="E96" s="28"/>
      <c r="F96" s="152"/>
      <c r="G96" s="233"/>
      <c r="H96" s="155"/>
      <c r="I96" s="235"/>
      <c r="K96" s="159"/>
      <c r="L96" s="159"/>
      <c r="M96" s="161" t="str">
        <f t="shared" si="2"/>
        <v/>
      </c>
      <c r="N96" s="163" t="str">
        <f t="shared" si="3"/>
        <v/>
      </c>
    </row>
    <row r="97" spans="3:14" x14ac:dyDescent="0.3">
      <c r="C97" s="28"/>
      <c r="D97" s="28"/>
      <c r="E97" s="28"/>
      <c r="F97" s="152"/>
      <c r="G97" s="233"/>
      <c r="H97" s="155"/>
      <c r="I97" s="235"/>
      <c r="K97" s="159"/>
      <c r="L97" s="159"/>
      <c r="M97" s="161" t="str">
        <f t="shared" si="2"/>
        <v/>
      </c>
      <c r="N97" s="163" t="str">
        <f t="shared" si="3"/>
        <v/>
      </c>
    </row>
    <row r="98" spans="3:14" x14ac:dyDescent="0.3">
      <c r="C98" s="28"/>
      <c r="D98" s="28"/>
      <c r="E98" s="28"/>
      <c r="F98" s="152"/>
      <c r="G98" s="233"/>
      <c r="H98" s="155"/>
      <c r="I98" s="235"/>
      <c r="K98" s="159"/>
      <c r="L98" s="159"/>
      <c r="M98" s="161" t="str">
        <f t="shared" si="2"/>
        <v/>
      </c>
      <c r="N98" s="163" t="str">
        <f t="shared" si="3"/>
        <v/>
      </c>
    </row>
    <row r="99" spans="3:14" x14ac:dyDescent="0.3">
      <c r="C99" s="28"/>
      <c r="D99" s="28"/>
      <c r="E99" s="28"/>
      <c r="F99" s="152"/>
      <c r="G99" s="233"/>
      <c r="H99" s="155"/>
      <c r="I99" s="235"/>
      <c r="K99" s="159"/>
      <c r="L99" s="159"/>
      <c r="M99" s="161" t="str">
        <f t="shared" si="2"/>
        <v/>
      </c>
      <c r="N99" s="163" t="str">
        <f t="shared" si="3"/>
        <v/>
      </c>
    </row>
    <row r="100" spans="3:14" x14ac:dyDescent="0.3">
      <c r="C100" s="28"/>
      <c r="D100" s="28"/>
      <c r="E100" s="28"/>
      <c r="F100" s="152"/>
      <c r="G100" s="233"/>
      <c r="H100" s="155"/>
      <c r="I100" s="235"/>
      <c r="K100" s="159"/>
      <c r="L100" s="159"/>
      <c r="M100" s="161" t="str">
        <f t="shared" si="2"/>
        <v/>
      </c>
      <c r="N100" s="163" t="str">
        <f t="shared" si="3"/>
        <v/>
      </c>
    </row>
    <row r="101" spans="3:14" x14ac:dyDescent="0.3">
      <c r="C101" s="28"/>
      <c r="D101" s="28"/>
      <c r="E101" s="28"/>
      <c r="F101" s="152"/>
      <c r="G101" s="233"/>
      <c r="H101" s="155"/>
      <c r="I101" s="235"/>
      <c r="K101" s="159"/>
      <c r="L101" s="159"/>
      <c r="M101" s="161" t="str">
        <f t="shared" si="2"/>
        <v/>
      </c>
      <c r="N101" s="163" t="str">
        <f t="shared" si="3"/>
        <v/>
      </c>
    </row>
    <row r="102" spans="3:14" x14ac:dyDescent="0.3">
      <c r="C102" s="28"/>
      <c r="D102" s="28"/>
      <c r="E102" s="28"/>
      <c r="F102" s="152"/>
      <c r="G102" s="233"/>
      <c r="H102" s="155"/>
      <c r="I102" s="235"/>
      <c r="K102" s="159"/>
      <c r="L102" s="159"/>
      <c r="M102" s="161" t="str">
        <f t="shared" si="2"/>
        <v/>
      </c>
      <c r="N102" s="163" t="str">
        <f t="shared" si="3"/>
        <v/>
      </c>
    </row>
    <row r="103" spans="3:14" x14ac:dyDescent="0.3">
      <c r="C103" s="28"/>
      <c r="D103" s="28"/>
      <c r="E103" s="28"/>
      <c r="F103" s="152"/>
      <c r="G103" s="233"/>
      <c r="H103" s="155"/>
      <c r="I103" s="235"/>
      <c r="K103" s="159"/>
      <c r="L103" s="159"/>
      <c r="M103" s="161" t="str">
        <f t="shared" si="2"/>
        <v/>
      </c>
      <c r="N103" s="163" t="str">
        <f t="shared" si="3"/>
        <v/>
      </c>
    </row>
    <row r="104" spans="3:14" x14ac:dyDescent="0.3">
      <c r="C104" s="28"/>
      <c r="D104" s="28"/>
      <c r="E104" s="28"/>
      <c r="F104" s="152"/>
      <c r="G104" s="233"/>
      <c r="H104" s="155"/>
      <c r="I104" s="235"/>
      <c r="K104" s="159"/>
      <c r="L104" s="159"/>
      <c r="M104" s="161" t="str">
        <f t="shared" si="2"/>
        <v/>
      </c>
      <c r="N104" s="163" t="str">
        <f t="shared" si="3"/>
        <v/>
      </c>
    </row>
    <row r="105" spans="3:14" x14ac:dyDescent="0.3">
      <c r="C105" s="28"/>
      <c r="D105" s="28"/>
      <c r="E105" s="28"/>
      <c r="F105" s="152"/>
      <c r="G105" s="233"/>
      <c r="H105" s="155"/>
      <c r="I105" s="235"/>
      <c r="K105" s="159"/>
      <c r="L105" s="159"/>
      <c r="M105" s="161" t="str">
        <f t="shared" si="2"/>
        <v/>
      </c>
      <c r="N105" s="163" t="str">
        <f t="shared" si="3"/>
        <v/>
      </c>
    </row>
    <row r="106" spans="3:14" x14ac:dyDescent="0.3">
      <c r="C106" s="28"/>
      <c r="D106" s="28"/>
      <c r="E106" s="28"/>
      <c r="F106" s="152"/>
      <c r="G106" s="233"/>
      <c r="H106" s="155"/>
      <c r="I106" s="235"/>
      <c r="K106" s="159"/>
      <c r="L106" s="159"/>
      <c r="M106" s="161" t="str">
        <f t="shared" si="2"/>
        <v/>
      </c>
      <c r="N106" s="163" t="str">
        <f t="shared" si="3"/>
        <v/>
      </c>
    </row>
    <row r="107" spans="3:14" x14ac:dyDescent="0.3">
      <c r="C107" s="28"/>
      <c r="D107" s="28"/>
      <c r="E107" s="28"/>
      <c r="F107" s="152"/>
      <c r="G107" s="233"/>
      <c r="H107" s="155"/>
      <c r="I107" s="235"/>
      <c r="K107" s="159"/>
      <c r="L107" s="159"/>
      <c r="M107" s="161" t="str">
        <f t="shared" si="2"/>
        <v/>
      </c>
      <c r="N107" s="163" t="str">
        <f t="shared" si="3"/>
        <v/>
      </c>
    </row>
    <row r="108" spans="3:14" x14ac:dyDescent="0.3">
      <c r="C108" s="28"/>
      <c r="D108" s="28"/>
      <c r="E108" s="28"/>
      <c r="F108" s="152"/>
      <c r="G108" s="233"/>
      <c r="H108" s="155"/>
      <c r="I108" s="235"/>
      <c r="K108" s="159"/>
      <c r="L108" s="159"/>
      <c r="M108" s="161" t="str">
        <f t="shared" si="2"/>
        <v/>
      </c>
      <c r="N108" s="163" t="str">
        <f t="shared" si="3"/>
        <v/>
      </c>
    </row>
    <row r="109" spans="3:14" x14ac:dyDescent="0.3">
      <c r="C109" s="28"/>
      <c r="D109" s="28"/>
      <c r="E109" s="28"/>
      <c r="F109" s="152"/>
      <c r="G109" s="233"/>
      <c r="H109" s="155"/>
      <c r="I109" s="235"/>
      <c r="K109" s="159"/>
      <c r="L109" s="159"/>
      <c r="M109" s="161" t="str">
        <f t="shared" si="2"/>
        <v/>
      </c>
      <c r="N109" s="163" t="str">
        <f t="shared" si="3"/>
        <v/>
      </c>
    </row>
    <row r="110" spans="3:14" x14ac:dyDescent="0.3">
      <c r="C110" s="28"/>
      <c r="D110" s="28"/>
      <c r="E110" s="28"/>
      <c r="F110" s="152"/>
      <c r="G110" s="233"/>
      <c r="H110" s="155"/>
      <c r="I110" s="235"/>
      <c r="K110" s="159"/>
      <c r="L110" s="159"/>
      <c r="M110" s="161" t="str">
        <f t="shared" si="2"/>
        <v/>
      </c>
      <c r="N110" s="163" t="str">
        <f t="shared" si="3"/>
        <v/>
      </c>
    </row>
    <row r="111" spans="3:14" x14ac:dyDescent="0.3">
      <c r="C111" s="28"/>
      <c r="D111" s="28"/>
      <c r="E111" s="28"/>
      <c r="F111" s="152"/>
      <c r="G111" s="233"/>
      <c r="H111" s="155"/>
      <c r="I111" s="235"/>
      <c r="K111" s="159"/>
      <c r="L111" s="159"/>
      <c r="M111" s="161" t="str">
        <f t="shared" si="2"/>
        <v/>
      </c>
      <c r="N111" s="163" t="str">
        <f t="shared" si="3"/>
        <v/>
      </c>
    </row>
    <row r="112" spans="3:14" x14ac:dyDescent="0.3">
      <c r="C112" s="28"/>
      <c r="D112" s="28"/>
      <c r="E112" s="28"/>
      <c r="F112" s="152"/>
      <c r="G112" s="233"/>
      <c r="H112" s="155"/>
      <c r="I112" s="235"/>
      <c r="K112" s="159"/>
      <c r="L112" s="159"/>
      <c r="M112" s="161" t="str">
        <f t="shared" si="2"/>
        <v/>
      </c>
      <c r="N112" s="163" t="str">
        <f t="shared" si="3"/>
        <v/>
      </c>
    </row>
    <row r="113" spans="3:14" x14ac:dyDescent="0.3">
      <c r="C113" s="28"/>
      <c r="D113" s="28"/>
      <c r="E113" s="28"/>
      <c r="F113" s="152"/>
      <c r="G113" s="233"/>
      <c r="H113" s="155"/>
      <c r="I113" s="235"/>
      <c r="K113" s="159"/>
      <c r="L113" s="159"/>
      <c r="M113" s="161" t="str">
        <f t="shared" si="2"/>
        <v/>
      </c>
      <c r="N113" s="163" t="str">
        <f t="shared" si="3"/>
        <v/>
      </c>
    </row>
    <row r="114" spans="3:14" x14ac:dyDescent="0.3">
      <c r="C114" s="28"/>
      <c r="D114" s="28"/>
      <c r="E114" s="28"/>
      <c r="F114" s="152"/>
      <c r="G114" s="233"/>
      <c r="H114" s="155"/>
      <c r="I114" s="235"/>
      <c r="K114" s="159"/>
      <c r="L114" s="159"/>
      <c r="M114" s="161" t="str">
        <f t="shared" si="2"/>
        <v/>
      </c>
      <c r="N114" s="163" t="str">
        <f t="shared" si="3"/>
        <v/>
      </c>
    </row>
    <row r="115" spans="3:14" x14ac:dyDescent="0.3">
      <c r="C115" s="28"/>
      <c r="D115" s="28"/>
      <c r="E115" s="28"/>
      <c r="F115" s="152"/>
      <c r="G115" s="233"/>
      <c r="H115" s="155"/>
      <c r="I115" s="235"/>
      <c r="K115" s="159"/>
      <c r="L115" s="159"/>
      <c r="M115" s="161" t="str">
        <f t="shared" si="2"/>
        <v/>
      </c>
      <c r="N115" s="163" t="str">
        <f t="shared" si="3"/>
        <v/>
      </c>
    </row>
    <row r="116" spans="3:14" x14ac:dyDescent="0.3">
      <c r="C116" s="28"/>
      <c r="D116" s="28"/>
      <c r="E116" s="28"/>
      <c r="F116" s="152"/>
      <c r="G116" s="233"/>
      <c r="H116" s="155"/>
      <c r="I116" s="235"/>
      <c r="K116" s="159"/>
      <c r="L116" s="159"/>
      <c r="M116" s="161" t="str">
        <f t="shared" si="2"/>
        <v/>
      </c>
      <c r="N116" s="163" t="str">
        <f t="shared" si="3"/>
        <v/>
      </c>
    </row>
    <row r="117" spans="3:14" x14ac:dyDescent="0.3">
      <c r="C117" s="28"/>
      <c r="D117" s="28"/>
      <c r="E117" s="28"/>
      <c r="F117" s="152"/>
      <c r="G117" s="233"/>
      <c r="H117" s="155"/>
      <c r="I117" s="235"/>
      <c r="K117" s="159"/>
      <c r="L117" s="159"/>
      <c r="M117" s="161" t="str">
        <f t="shared" si="2"/>
        <v/>
      </c>
      <c r="N117" s="163" t="str">
        <f t="shared" si="3"/>
        <v/>
      </c>
    </row>
    <row r="118" spans="3:14" x14ac:dyDescent="0.3">
      <c r="C118" s="28"/>
      <c r="D118" s="28"/>
      <c r="E118" s="28"/>
      <c r="F118" s="152"/>
      <c r="G118" s="233"/>
      <c r="H118" s="155"/>
      <c r="I118" s="235"/>
      <c r="K118" s="159"/>
      <c r="L118" s="159"/>
      <c r="M118" s="161" t="str">
        <f t="shared" si="2"/>
        <v/>
      </c>
      <c r="N118" s="163" t="str">
        <f t="shared" si="3"/>
        <v/>
      </c>
    </row>
    <row r="119" spans="3:14" x14ac:dyDescent="0.3">
      <c r="C119" s="28"/>
      <c r="D119" s="28"/>
      <c r="E119" s="28"/>
      <c r="F119" s="152"/>
      <c r="G119" s="233"/>
      <c r="H119" s="155"/>
      <c r="I119" s="235"/>
      <c r="K119" s="159"/>
      <c r="L119" s="159"/>
      <c r="M119" s="161" t="str">
        <f t="shared" si="2"/>
        <v/>
      </c>
      <c r="N119" s="163" t="str">
        <f t="shared" si="3"/>
        <v/>
      </c>
    </row>
    <row r="120" spans="3:14" x14ac:dyDescent="0.3">
      <c r="C120" s="28"/>
      <c r="D120" s="28"/>
      <c r="E120" s="28"/>
      <c r="F120" s="152"/>
      <c r="G120" s="233"/>
      <c r="H120" s="155"/>
      <c r="I120" s="235"/>
      <c r="K120" s="159"/>
      <c r="L120" s="159"/>
      <c r="M120" s="161" t="str">
        <f t="shared" si="2"/>
        <v/>
      </c>
      <c r="N120" s="163" t="str">
        <f t="shared" si="3"/>
        <v/>
      </c>
    </row>
    <row r="121" spans="3:14" x14ac:dyDescent="0.3">
      <c r="C121" s="28"/>
      <c r="D121" s="28"/>
      <c r="E121" s="28"/>
      <c r="F121" s="152"/>
      <c r="G121" s="233"/>
      <c r="H121" s="155"/>
      <c r="I121" s="235"/>
      <c r="K121" s="159"/>
      <c r="L121" s="159"/>
      <c r="M121" s="161" t="str">
        <f t="shared" si="2"/>
        <v/>
      </c>
      <c r="N121" s="163" t="str">
        <f t="shared" si="3"/>
        <v/>
      </c>
    </row>
    <row r="122" spans="3:14" x14ac:dyDescent="0.3">
      <c r="C122" s="28"/>
      <c r="D122" s="28"/>
      <c r="E122" s="28"/>
      <c r="F122" s="152"/>
      <c r="G122" s="233"/>
      <c r="H122" s="155"/>
      <c r="I122" s="235"/>
      <c r="K122" s="159"/>
      <c r="L122" s="159"/>
      <c r="M122" s="161" t="str">
        <f t="shared" si="2"/>
        <v/>
      </c>
      <c r="N122" s="163" t="str">
        <f t="shared" si="3"/>
        <v/>
      </c>
    </row>
    <row r="123" spans="3:14" x14ac:dyDescent="0.3">
      <c r="C123" s="28"/>
      <c r="D123" s="28"/>
      <c r="E123" s="28"/>
      <c r="F123" s="152"/>
      <c r="G123" s="233"/>
      <c r="H123" s="155"/>
      <c r="I123" s="235"/>
      <c r="K123" s="159"/>
      <c r="L123" s="159"/>
      <c r="M123" s="161" t="str">
        <f t="shared" si="2"/>
        <v/>
      </c>
      <c r="N123" s="163" t="str">
        <f t="shared" si="3"/>
        <v/>
      </c>
    </row>
    <row r="124" spans="3:14" x14ac:dyDescent="0.3">
      <c r="C124" s="28"/>
      <c r="D124" s="28"/>
      <c r="E124" s="28"/>
      <c r="F124" s="152"/>
      <c r="G124" s="233"/>
      <c r="H124" s="155"/>
      <c r="I124" s="235"/>
      <c r="K124" s="159"/>
      <c r="L124" s="159"/>
      <c r="M124" s="161" t="str">
        <f t="shared" si="2"/>
        <v/>
      </c>
      <c r="N124" s="163" t="str">
        <f t="shared" si="3"/>
        <v/>
      </c>
    </row>
    <row r="125" spans="3:14" x14ac:dyDescent="0.3">
      <c r="C125" s="28"/>
      <c r="D125" s="28"/>
      <c r="E125" s="28"/>
      <c r="F125" s="152"/>
      <c r="G125" s="233"/>
      <c r="H125" s="155"/>
      <c r="I125" s="235"/>
      <c r="K125" s="159"/>
      <c r="L125" s="159"/>
      <c r="M125" s="161" t="str">
        <f t="shared" si="2"/>
        <v/>
      </c>
      <c r="N125" s="163" t="str">
        <f t="shared" si="3"/>
        <v/>
      </c>
    </row>
    <row r="126" spans="3:14" x14ac:dyDescent="0.3">
      <c r="C126" s="28"/>
      <c r="D126" s="28"/>
      <c r="E126" s="28"/>
      <c r="F126" s="152"/>
      <c r="G126" s="233"/>
      <c r="H126" s="155"/>
      <c r="I126" s="235"/>
      <c r="K126" s="159"/>
      <c r="L126" s="159"/>
      <c r="M126" s="161" t="str">
        <f t="shared" si="2"/>
        <v/>
      </c>
      <c r="N126" s="163" t="str">
        <f t="shared" si="3"/>
        <v/>
      </c>
    </row>
    <row r="127" spans="3:14" x14ac:dyDescent="0.3">
      <c r="C127" s="28"/>
      <c r="D127" s="28"/>
      <c r="E127" s="28"/>
      <c r="F127" s="152"/>
      <c r="G127" s="233"/>
      <c r="H127" s="155"/>
      <c r="I127" s="235"/>
      <c r="K127" s="159"/>
      <c r="L127" s="159"/>
      <c r="M127" s="161" t="str">
        <f t="shared" si="2"/>
        <v/>
      </c>
      <c r="N127" s="163" t="str">
        <f t="shared" si="3"/>
        <v/>
      </c>
    </row>
    <row r="128" spans="3:14" x14ac:dyDescent="0.3">
      <c r="C128" s="28"/>
      <c r="D128" s="28"/>
      <c r="E128" s="28"/>
      <c r="F128" s="152"/>
      <c r="G128" s="233"/>
      <c r="H128" s="155"/>
      <c r="I128" s="235"/>
      <c r="K128" s="159"/>
      <c r="L128" s="159"/>
      <c r="M128" s="161" t="str">
        <f t="shared" si="2"/>
        <v/>
      </c>
      <c r="N128" s="163" t="str">
        <f t="shared" si="3"/>
        <v/>
      </c>
    </row>
    <row r="129" spans="3:14" x14ac:dyDescent="0.3">
      <c r="C129" s="28"/>
      <c r="D129" s="28"/>
      <c r="E129" s="28"/>
      <c r="F129" s="152"/>
      <c r="G129" s="233"/>
      <c r="H129" s="155"/>
      <c r="I129" s="235"/>
      <c r="K129" s="159"/>
      <c r="L129" s="159"/>
      <c r="M129" s="161" t="str">
        <f t="shared" si="2"/>
        <v/>
      </c>
      <c r="N129" s="163" t="str">
        <f t="shared" si="3"/>
        <v/>
      </c>
    </row>
    <row r="130" spans="3:14" x14ac:dyDescent="0.3">
      <c r="C130" s="28"/>
      <c r="D130" s="28"/>
      <c r="E130" s="28"/>
      <c r="F130" s="152"/>
      <c r="G130" s="233"/>
      <c r="H130" s="155"/>
      <c r="I130" s="235"/>
      <c r="K130" s="159"/>
      <c r="L130" s="159"/>
      <c r="M130" s="161" t="str">
        <f t="shared" si="2"/>
        <v/>
      </c>
      <c r="N130" s="163" t="str">
        <f t="shared" si="3"/>
        <v/>
      </c>
    </row>
    <row r="131" spans="3:14" x14ac:dyDescent="0.3">
      <c r="C131" s="28"/>
      <c r="D131" s="28"/>
      <c r="E131" s="28"/>
      <c r="F131" s="152"/>
      <c r="G131" s="233"/>
      <c r="H131" s="155"/>
      <c r="I131" s="235"/>
      <c r="K131" s="159"/>
      <c r="L131" s="159"/>
      <c r="M131" s="161" t="str">
        <f t="shared" ref="M131:M194" si="4">IF(OR(K131="",L131=""),"",L131-K131)</f>
        <v/>
      </c>
      <c r="N131" s="163" t="str">
        <f t="shared" ref="N131:N194" si="5">IF(OR(K131="",L131=""),"",IF(AND(H131="STANDARD",I131="NO",M131&lt;31),"YES",IF(AND(H131="STANDARD",I131="YES",M131&lt;45),"YES",IF(AND(H131="EXPEDITED",I131="NO",M131&lt;=3),"YES",IF(AND(H131="EXPEDITED",I131="YES",M131&lt;18),"YES","NO")))))</f>
        <v/>
      </c>
    </row>
    <row r="132" spans="3:14" x14ac:dyDescent="0.3">
      <c r="C132" s="28"/>
      <c r="D132" s="28"/>
      <c r="E132" s="28"/>
      <c r="F132" s="152"/>
      <c r="G132" s="233"/>
      <c r="H132" s="155"/>
      <c r="I132" s="235"/>
      <c r="K132" s="159"/>
      <c r="L132" s="159"/>
      <c r="M132" s="161" t="str">
        <f t="shared" si="4"/>
        <v/>
      </c>
      <c r="N132" s="163" t="str">
        <f t="shared" si="5"/>
        <v/>
      </c>
    </row>
    <row r="133" spans="3:14" x14ac:dyDescent="0.3">
      <c r="C133" s="28"/>
      <c r="D133" s="28"/>
      <c r="E133" s="28"/>
      <c r="F133" s="152"/>
      <c r="G133" s="233"/>
      <c r="H133" s="155"/>
      <c r="I133" s="235"/>
      <c r="K133" s="159"/>
      <c r="L133" s="159"/>
      <c r="M133" s="161" t="str">
        <f t="shared" si="4"/>
        <v/>
      </c>
      <c r="N133" s="163" t="str">
        <f t="shared" si="5"/>
        <v/>
      </c>
    </row>
    <row r="134" spans="3:14" x14ac:dyDescent="0.3">
      <c r="C134" s="28"/>
      <c r="D134" s="28"/>
      <c r="E134" s="28"/>
      <c r="F134" s="152"/>
      <c r="G134" s="233"/>
      <c r="H134" s="155"/>
      <c r="I134" s="235"/>
      <c r="K134" s="159"/>
      <c r="L134" s="159"/>
      <c r="M134" s="161" t="str">
        <f t="shared" si="4"/>
        <v/>
      </c>
      <c r="N134" s="163" t="str">
        <f t="shared" si="5"/>
        <v/>
      </c>
    </row>
    <row r="135" spans="3:14" x14ac:dyDescent="0.3">
      <c r="C135" s="28"/>
      <c r="D135" s="28"/>
      <c r="E135" s="28"/>
      <c r="F135" s="152"/>
      <c r="G135" s="233"/>
      <c r="H135" s="155"/>
      <c r="I135" s="235"/>
      <c r="K135" s="159"/>
      <c r="L135" s="159"/>
      <c r="M135" s="161" t="str">
        <f t="shared" si="4"/>
        <v/>
      </c>
      <c r="N135" s="163" t="str">
        <f t="shared" si="5"/>
        <v/>
      </c>
    </row>
    <row r="136" spans="3:14" x14ac:dyDescent="0.3">
      <c r="C136" s="28"/>
      <c r="D136" s="28"/>
      <c r="E136" s="28"/>
      <c r="F136" s="152"/>
      <c r="G136" s="233"/>
      <c r="H136" s="155"/>
      <c r="I136" s="235"/>
      <c r="K136" s="159"/>
      <c r="L136" s="159"/>
      <c r="M136" s="161" t="str">
        <f t="shared" si="4"/>
        <v/>
      </c>
      <c r="N136" s="163" t="str">
        <f t="shared" si="5"/>
        <v/>
      </c>
    </row>
    <row r="137" spans="3:14" x14ac:dyDescent="0.3">
      <c r="C137" s="28"/>
      <c r="D137" s="28"/>
      <c r="E137" s="28"/>
      <c r="F137" s="152"/>
      <c r="G137" s="233"/>
      <c r="H137" s="155"/>
      <c r="I137" s="235"/>
      <c r="K137" s="159"/>
      <c r="L137" s="159"/>
      <c r="M137" s="161" t="str">
        <f t="shared" si="4"/>
        <v/>
      </c>
      <c r="N137" s="163" t="str">
        <f t="shared" si="5"/>
        <v/>
      </c>
    </row>
    <row r="138" spans="3:14" x14ac:dyDescent="0.3">
      <c r="C138" s="28"/>
      <c r="D138" s="28"/>
      <c r="E138" s="28"/>
      <c r="F138" s="152"/>
      <c r="G138" s="233"/>
      <c r="H138" s="155"/>
      <c r="I138" s="235"/>
      <c r="K138" s="159"/>
      <c r="L138" s="159"/>
      <c r="M138" s="161" t="str">
        <f t="shared" si="4"/>
        <v/>
      </c>
      <c r="N138" s="163" t="str">
        <f t="shared" si="5"/>
        <v/>
      </c>
    </row>
    <row r="139" spans="3:14" x14ac:dyDescent="0.3">
      <c r="C139" s="28"/>
      <c r="D139" s="28"/>
      <c r="E139" s="28"/>
      <c r="F139" s="152"/>
      <c r="G139" s="233"/>
      <c r="H139" s="155"/>
      <c r="I139" s="235"/>
      <c r="K139" s="159"/>
      <c r="L139" s="159"/>
      <c r="M139" s="161" t="str">
        <f t="shared" si="4"/>
        <v/>
      </c>
      <c r="N139" s="163" t="str">
        <f t="shared" si="5"/>
        <v/>
      </c>
    </row>
    <row r="140" spans="3:14" x14ac:dyDescent="0.3">
      <c r="C140" s="28"/>
      <c r="D140" s="28"/>
      <c r="E140" s="28"/>
      <c r="F140" s="152"/>
      <c r="G140" s="233"/>
      <c r="H140" s="155"/>
      <c r="I140" s="235"/>
      <c r="K140" s="159"/>
      <c r="L140" s="159"/>
      <c r="M140" s="161" t="str">
        <f t="shared" si="4"/>
        <v/>
      </c>
      <c r="N140" s="163" t="str">
        <f t="shared" si="5"/>
        <v/>
      </c>
    </row>
    <row r="141" spans="3:14" x14ac:dyDescent="0.3">
      <c r="C141" s="28"/>
      <c r="D141" s="28"/>
      <c r="E141" s="28"/>
      <c r="F141" s="152"/>
      <c r="G141" s="233"/>
      <c r="H141" s="155"/>
      <c r="I141" s="235"/>
      <c r="K141" s="159"/>
      <c r="L141" s="159"/>
      <c r="M141" s="161" t="str">
        <f t="shared" si="4"/>
        <v/>
      </c>
      <c r="N141" s="163" t="str">
        <f t="shared" si="5"/>
        <v/>
      </c>
    </row>
    <row r="142" spans="3:14" x14ac:dyDescent="0.3">
      <c r="C142" s="28"/>
      <c r="D142" s="28"/>
      <c r="E142" s="28"/>
      <c r="F142" s="152"/>
      <c r="G142" s="233"/>
      <c r="H142" s="155"/>
      <c r="I142" s="235"/>
      <c r="K142" s="159"/>
      <c r="L142" s="159"/>
      <c r="M142" s="161" t="str">
        <f t="shared" si="4"/>
        <v/>
      </c>
      <c r="N142" s="163" t="str">
        <f t="shared" si="5"/>
        <v/>
      </c>
    </row>
    <row r="143" spans="3:14" x14ac:dyDescent="0.3">
      <c r="C143" s="28"/>
      <c r="D143" s="28"/>
      <c r="E143" s="28"/>
      <c r="F143" s="152"/>
      <c r="G143" s="233"/>
      <c r="H143" s="155"/>
      <c r="I143" s="235"/>
      <c r="K143" s="159"/>
      <c r="L143" s="159"/>
      <c r="M143" s="161" t="str">
        <f t="shared" si="4"/>
        <v/>
      </c>
      <c r="N143" s="163" t="str">
        <f t="shared" si="5"/>
        <v/>
      </c>
    </row>
    <row r="144" spans="3:14" x14ac:dyDescent="0.3">
      <c r="C144" s="28"/>
      <c r="D144" s="28"/>
      <c r="E144" s="28"/>
      <c r="F144" s="152"/>
      <c r="G144" s="233"/>
      <c r="H144" s="155"/>
      <c r="I144" s="235"/>
      <c r="K144" s="159"/>
      <c r="L144" s="159"/>
      <c r="M144" s="161" t="str">
        <f t="shared" si="4"/>
        <v/>
      </c>
      <c r="N144" s="163" t="str">
        <f t="shared" si="5"/>
        <v/>
      </c>
    </row>
    <row r="145" spans="3:14" x14ac:dyDescent="0.3">
      <c r="C145" s="28"/>
      <c r="D145" s="28"/>
      <c r="E145" s="28"/>
      <c r="F145" s="152"/>
      <c r="G145" s="233"/>
      <c r="H145" s="155"/>
      <c r="I145" s="235"/>
      <c r="K145" s="159"/>
      <c r="L145" s="159"/>
      <c r="M145" s="161" t="str">
        <f t="shared" si="4"/>
        <v/>
      </c>
      <c r="N145" s="163" t="str">
        <f t="shared" si="5"/>
        <v/>
      </c>
    </row>
    <row r="146" spans="3:14" x14ac:dyDescent="0.3">
      <c r="C146" s="28"/>
      <c r="D146" s="28"/>
      <c r="E146" s="28"/>
      <c r="F146" s="152"/>
      <c r="G146" s="233"/>
      <c r="H146" s="155"/>
      <c r="I146" s="235"/>
      <c r="K146" s="159"/>
      <c r="L146" s="159"/>
      <c r="M146" s="161" t="str">
        <f t="shared" si="4"/>
        <v/>
      </c>
      <c r="N146" s="163" t="str">
        <f t="shared" si="5"/>
        <v/>
      </c>
    </row>
    <row r="147" spans="3:14" x14ac:dyDescent="0.3">
      <c r="C147" s="28"/>
      <c r="D147" s="28"/>
      <c r="E147" s="28"/>
      <c r="F147" s="152"/>
      <c r="G147" s="233"/>
      <c r="H147" s="155"/>
      <c r="I147" s="235"/>
      <c r="K147" s="159"/>
      <c r="L147" s="159"/>
      <c r="M147" s="161" t="str">
        <f t="shared" si="4"/>
        <v/>
      </c>
      <c r="N147" s="163" t="str">
        <f t="shared" si="5"/>
        <v/>
      </c>
    </row>
    <row r="148" spans="3:14" x14ac:dyDescent="0.3">
      <c r="C148" s="28"/>
      <c r="D148" s="28"/>
      <c r="E148" s="28"/>
      <c r="F148" s="152"/>
      <c r="G148" s="233"/>
      <c r="H148" s="155"/>
      <c r="I148" s="235"/>
      <c r="K148" s="159"/>
      <c r="L148" s="159"/>
      <c r="M148" s="161" t="str">
        <f t="shared" si="4"/>
        <v/>
      </c>
      <c r="N148" s="163" t="str">
        <f t="shared" si="5"/>
        <v/>
      </c>
    </row>
    <row r="149" spans="3:14" x14ac:dyDescent="0.3">
      <c r="C149" s="28"/>
      <c r="D149" s="28"/>
      <c r="E149" s="28"/>
      <c r="F149" s="152"/>
      <c r="G149" s="233"/>
      <c r="H149" s="155"/>
      <c r="I149" s="235"/>
      <c r="K149" s="159"/>
      <c r="L149" s="159"/>
      <c r="M149" s="161" t="str">
        <f t="shared" si="4"/>
        <v/>
      </c>
      <c r="N149" s="163" t="str">
        <f t="shared" si="5"/>
        <v/>
      </c>
    </row>
    <row r="150" spans="3:14" x14ac:dyDescent="0.3">
      <c r="C150" s="28"/>
      <c r="D150" s="28"/>
      <c r="E150" s="28"/>
      <c r="F150" s="152"/>
      <c r="G150" s="233"/>
      <c r="H150" s="155"/>
      <c r="I150" s="235"/>
      <c r="K150" s="159"/>
      <c r="L150" s="159"/>
      <c r="M150" s="161" t="str">
        <f t="shared" si="4"/>
        <v/>
      </c>
      <c r="N150" s="163" t="str">
        <f t="shared" si="5"/>
        <v/>
      </c>
    </row>
    <row r="151" spans="3:14" x14ac:dyDescent="0.3">
      <c r="C151" s="28"/>
      <c r="D151" s="28"/>
      <c r="E151" s="28"/>
      <c r="F151" s="152"/>
      <c r="G151" s="233"/>
      <c r="H151" s="155"/>
      <c r="I151" s="235"/>
      <c r="K151" s="159"/>
      <c r="L151" s="159"/>
      <c r="M151" s="161" t="str">
        <f t="shared" si="4"/>
        <v/>
      </c>
      <c r="N151" s="163" t="str">
        <f t="shared" si="5"/>
        <v/>
      </c>
    </row>
    <row r="152" spans="3:14" x14ac:dyDescent="0.3">
      <c r="C152" s="28"/>
      <c r="D152" s="28"/>
      <c r="E152" s="28"/>
      <c r="F152" s="152"/>
      <c r="G152" s="233"/>
      <c r="H152" s="155"/>
      <c r="I152" s="235"/>
      <c r="K152" s="159"/>
      <c r="L152" s="159"/>
      <c r="M152" s="161" t="str">
        <f t="shared" si="4"/>
        <v/>
      </c>
      <c r="N152" s="163" t="str">
        <f t="shared" si="5"/>
        <v/>
      </c>
    </row>
    <row r="153" spans="3:14" x14ac:dyDescent="0.3">
      <c r="C153" s="28"/>
      <c r="D153" s="28"/>
      <c r="E153" s="28"/>
      <c r="F153" s="152"/>
      <c r="G153" s="233"/>
      <c r="H153" s="155"/>
      <c r="I153" s="235"/>
      <c r="K153" s="159"/>
      <c r="L153" s="159"/>
      <c r="M153" s="161" t="str">
        <f t="shared" si="4"/>
        <v/>
      </c>
      <c r="N153" s="163" t="str">
        <f t="shared" si="5"/>
        <v/>
      </c>
    </row>
    <row r="154" spans="3:14" x14ac:dyDescent="0.3">
      <c r="C154" s="28"/>
      <c r="D154" s="28"/>
      <c r="E154" s="28"/>
      <c r="F154" s="152"/>
      <c r="G154" s="233"/>
      <c r="H154" s="155"/>
      <c r="I154" s="235"/>
      <c r="K154" s="159"/>
      <c r="L154" s="159"/>
      <c r="M154" s="161" t="str">
        <f t="shared" si="4"/>
        <v/>
      </c>
      <c r="N154" s="163" t="str">
        <f t="shared" si="5"/>
        <v/>
      </c>
    </row>
    <row r="155" spans="3:14" x14ac:dyDescent="0.3">
      <c r="C155" s="28"/>
      <c r="D155" s="28"/>
      <c r="E155" s="28"/>
      <c r="F155" s="152"/>
      <c r="G155" s="233"/>
      <c r="H155" s="155"/>
      <c r="I155" s="235"/>
      <c r="K155" s="159"/>
      <c r="L155" s="159"/>
      <c r="M155" s="161" t="str">
        <f t="shared" si="4"/>
        <v/>
      </c>
      <c r="N155" s="163" t="str">
        <f t="shared" si="5"/>
        <v/>
      </c>
    </row>
    <row r="156" spans="3:14" x14ac:dyDescent="0.3">
      <c r="C156" s="28"/>
      <c r="D156" s="28"/>
      <c r="E156" s="28"/>
      <c r="F156" s="152"/>
      <c r="G156" s="233"/>
      <c r="H156" s="155"/>
      <c r="I156" s="235"/>
      <c r="K156" s="159"/>
      <c r="L156" s="159"/>
      <c r="M156" s="161" t="str">
        <f t="shared" si="4"/>
        <v/>
      </c>
      <c r="N156" s="163" t="str">
        <f t="shared" si="5"/>
        <v/>
      </c>
    </row>
    <row r="157" spans="3:14" x14ac:dyDescent="0.3">
      <c r="C157" s="28"/>
      <c r="D157" s="28"/>
      <c r="E157" s="28"/>
      <c r="F157" s="152"/>
      <c r="G157" s="233"/>
      <c r="H157" s="155"/>
      <c r="I157" s="235"/>
      <c r="K157" s="159"/>
      <c r="L157" s="159"/>
      <c r="M157" s="161" t="str">
        <f t="shared" si="4"/>
        <v/>
      </c>
      <c r="N157" s="163" t="str">
        <f t="shared" si="5"/>
        <v/>
      </c>
    </row>
    <row r="158" spans="3:14" x14ac:dyDescent="0.3">
      <c r="C158" s="28"/>
      <c r="D158" s="28"/>
      <c r="E158" s="28"/>
      <c r="F158" s="152"/>
      <c r="G158" s="233"/>
      <c r="H158" s="155"/>
      <c r="I158" s="235"/>
      <c r="K158" s="159"/>
      <c r="L158" s="159"/>
      <c r="M158" s="161" t="str">
        <f t="shared" si="4"/>
        <v/>
      </c>
      <c r="N158" s="163" t="str">
        <f t="shared" si="5"/>
        <v/>
      </c>
    </row>
    <row r="159" spans="3:14" x14ac:dyDescent="0.3">
      <c r="C159" s="28"/>
      <c r="D159" s="28"/>
      <c r="E159" s="28"/>
      <c r="F159" s="152"/>
      <c r="G159" s="233"/>
      <c r="H159" s="155"/>
      <c r="I159" s="235"/>
      <c r="K159" s="159"/>
      <c r="L159" s="159"/>
      <c r="M159" s="161" t="str">
        <f t="shared" si="4"/>
        <v/>
      </c>
      <c r="N159" s="163" t="str">
        <f t="shared" si="5"/>
        <v/>
      </c>
    </row>
    <row r="160" spans="3:14" x14ac:dyDescent="0.3">
      <c r="C160" s="28"/>
      <c r="D160" s="28"/>
      <c r="E160" s="28"/>
      <c r="F160" s="152"/>
      <c r="G160" s="233"/>
      <c r="H160" s="155"/>
      <c r="I160" s="235"/>
      <c r="K160" s="159"/>
      <c r="L160" s="159"/>
      <c r="M160" s="161" t="str">
        <f t="shared" si="4"/>
        <v/>
      </c>
      <c r="N160" s="163" t="str">
        <f t="shared" si="5"/>
        <v/>
      </c>
    </row>
    <row r="161" spans="3:14" x14ac:dyDescent="0.3">
      <c r="C161" s="28"/>
      <c r="D161" s="28"/>
      <c r="E161" s="28"/>
      <c r="F161" s="152"/>
      <c r="G161" s="233"/>
      <c r="H161" s="155"/>
      <c r="I161" s="235"/>
      <c r="K161" s="159"/>
      <c r="L161" s="159"/>
      <c r="M161" s="161" t="str">
        <f t="shared" si="4"/>
        <v/>
      </c>
      <c r="N161" s="163" t="str">
        <f t="shared" si="5"/>
        <v/>
      </c>
    </row>
    <row r="162" spans="3:14" x14ac:dyDescent="0.3">
      <c r="C162" s="28"/>
      <c r="D162" s="28"/>
      <c r="E162" s="28"/>
      <c r="F162" s="152"/>
      <c r="G162" s="233"/>
      <c r="H162" s="155"/>
      <c r="I162" s="235"/>
      <c r="K162" s="159"/>
      <c r="L162" s="159"/>
      <c r="M162" s="161" t="str">
        <f t="shared" si="4"/>
        <v/>
      </c>
      <c r="N162" s="163" t="str">
        <f t="shared" si="5"/>
        <v/>
      </c>
    </row>
    <row r="163" spans="3:14" x14ac:dyDescent="0.3">
      <c r="C163" s="28"/>
      <c r="D163" s="28"/>
      <c r="E163" s="28"/>
      <c r="F163" s="152"/>
      <c r="G163" s="233"/>
      <c r="H163" s="155"/>
      <c r="I163" s="235"/>
      <c r="K163" s="159"/>
      <c r="L163" s="159"/>
      <c r="M163" s="161" t="str">
        <f t="shared" si="4"/>
        <v/>
      </c>
      <c r="N163" s="163" t="str">
        <f t="shared" si="5"/>
        <v/>
      </c>
    </row>
    <row r="164" spans="3:14" x14ac:dyDescent="0.3">
      <c r="C164" s="28"/>
      <c r="D164" s="28"/>
      <c r="E164" s="28"/>
      <c r="F164" s="152"/>
      <c r="G164" s="233"/>
      <c r="H164" s="155"/>
      <c r="I164" s="235"/>
      <c r="K164" s="159"/>
      <c r="L164" s="159"/>
      <c r="M164" s="161" t="str">
        <f t="shared" si="4"/>
        <v/>
      </c>
      <c r="N164" s="163" t="str">
        <f t="shared" si="5"/>
        <v/>
      </c>
    </row>
    <row r="165" spans="3:14" x14ac:dyDescent="0.3">
      <c r="C165" s="28"/>
      <c r="D165" s="28"/>
      <c r="E165" s="28"/>
      <c r="F165" s="152"/>
      <c r="G165" s="233"/>
      <c r="H165" s="155"/>
      <c r="I165" s="235"/>
      <c r="K165" s="159"/>
      <c r="L165" s="159"/>
      <c r="M165" s="161" t="str">
        <f t="shared" si="4"/>
        <v/>
      </c>
      <c r="N165" s="163" t="str">
        <f t="shared" si="5"/>
        <v/>
      </c>
    </row>
    <row r="166" spans="3:14" x14ac:dyDescent="0.3">
      <c r="C166" s="28"/>
      <c r="D166" s="28"/>
      <c r="E166" s="28"/>
      <c r="F166" s="152"/>
      <c r="G166" s="233"/>
      <c r="H166" s="155"/>
      <c r="I166" s="235"/>
      <c r="K166" s="159"/>
      <c r="L166" s="159"/>
      <c r="M166" s="161" t="str">
        <f t="shared" si="4"/>
        <v/>
      </c>
      <c r="N166" s="163" t="str">
        <f t="shared" si="5"/>
        <v/>
      </c>
    </row>
    <row r="167" spans="3:14" x14ac:dyDescent="0.3">
      <c r="C167" s="28"/>
      <c r="D167" s="28"/>
      <c r="E167" s="28"/>
      <c r="F167" s="152"/>
      <c r="G167" s="233"/>
      <c r="H167" s="155"/>
      <c r="I167" s="235"/>
      <c r="K167" s="159"/>
      <c r="L167" s="159"/>
      <c r="M167" s="161" t="str">
        <f t="shared" si="4"/>
        <v/>
      </c>
      <c r="N167" s="163" t="str">
        <f t="shared" si="5"/>
        <v/>
      </c>
    </row>
    <row r="168" spans="3:14" x14ac:dyDescent="0.3">
      <c r="C168" s="28"/>
      <c r="D168" s="28"/>
      <c r="E168" s="28"/>
      <c r="F168" s="152"/>
      <c r="G168" s="233"/>
      <c r="H168" s="155"/>
      <c r="I168" s="235"/>
      <c r="K168" s="159"/>
      <c r="L168" s="159"/>
      <c r="M168" s="161" t="str">
        <f t="shared" si="4"/>
        <v/>
      </c>
      <c r="N168" s="163" t="str">
        <f t="shared" si="5"/>
        <v/>
      </c>
    </row>
    <row r="169" spans="3:14" x14ac:dyDescent="0.3">
      <c r="C169" s="28"/>
      <c r="D169" s="28"/>
      <c r="E169" s="28"/>
      <c r="F169" s="152"/>
      <c r="G169" s="233"/>
      <c r="H169" s="155"/>
      <c r="I169" s="235"/>
      <c r="K169" s="159"/>
      <c r="L169" s="159"/>
      <c r="M169" s="161" t="str">
        <f t="shared" si="4"/>
        <v/>
      </c>
      <c r="N169" s="163" t="str">
        <f t="shared" si="5"/>
        <v/>
      </c>
    </row>
    <row r="170" spans="3:14" x14ac:dyDescent="0.3">
      <c r="C170" s="28"/>
      <c r="D170" s="28"/>
      <c r="E170" s="28"/>
      <c r="F170" s="152"/>
      <c r="G170" s="233"/>
      <c r="H170" s="155"/>
      <c r="I170" s="235"/>
      <c r="K170" s="159"/>
      <c r="L170" s="159"/>
      <c r="M170" s="161" t="str">
        <f t="shared" si="4"/>
        <v/>
      </c>
      <c r="N170" s="163" t="str">
        <f t="shared" si="5"/>
        <v/>
      </c>
    </row>
    <row r="171" spans="3:14" x14ac:dyDescent="0.3">
      <c r="C171" s="28"/>
      <c r="D171" s="28"/>
      <c r="E171" s="28"/>
      <c r="F171" s="152"/>
      <c r="G171" s="233"/>
      <c r="H171" s="155"/>
      <c r="I171" s="235"/>
      <c r="K171" s="159"/>
      <c r="L171" s="159"/>
      <c r="M171" s="161" t="str">
        <f t="shared" si="4"/>
        <v/>
      </c>
      <c r="N171" s="163" t="str">
        <f t="shared" si="5"/>
        <v/>
      </c>
    </row>
    <row r="172" spans="3:14" x14ac:dyDescent="0.3">
      <c r="C172" s="28"/>
      <c r="D172" s="28"/>
      <c r="E172" s="28"/>
      <c r="F172" s="152"/>
      <c r="G172" s="233"/>
      <c r="H172" s="155"/>
      <c r="I172" s="235"/>
      <c r="K172" s="159"/>
      <c r="L172" s="159"/>
      <c r="M172" s="161" t="str">
        <f t="shared" si="4"/>
        <v/>
      </c>
      <c r="N172" s="163" t="str">
        <f t="shared" si="5"/>
        <v/>
      </c>
    </row>
    <row r="173" spans="3:14" x14ac:dyDescent="0.3">
      <c r="C173" s="28"/>
      <c r="D173" s="28"/>
      <c r="E173" s="28"/>
      <c r="F173" s="152"/>
      <c r="G173" s="233"/>
      <c r="H173" s="155"/>
      <c r="I173" s="235"/>
      <c r="K173" s="159"/>
      <c r="L173" s="159"/>
      <c r="M173" s="161" t="str">
        <f t="shared" si="4"/>
        <v/>
      </c>
      <c r="N173" s="163" t="str">
        <f t="shared" si="5"/>
        <v/>
      </c>
    </row>
    <row r="174" spans="3:14" x14ac:dyDescent="0.3">
      <c r="C174" s="28"/>
      <c r="D174" s="28"/>
      <c r="E174" s="28"/>
      <c r="F174" s="152"/>
      <c r="G174" s="233"/>
      <c r="H174" s="155"/>
      <c r="I174" s="235"/>
      <c r="K174" s="159"/>
      <c r="L174" s="159"/>
      <c r="M174" s="161" t="str">
        <f t="shared" si="4"/>
        <v/>
      </c>
      <c r="N174" s="163" t="str">
        <f t="shared" si="5"/>
        <v/>
      </c>
    </row>
    <row r="175" spans="3:14" x14ac:dyDescent="0.3">
      <c r="C175" s="28"/>
      <c r="D175" s="28"/>
      <c r="E175" s="28"/>
      <c r="F175" s="152"/>
      <c r="G175" s="233"/>
      <c r="H175" s="155"/>
      <c r="I175" s="235"/>
      <c r="K175" s="159"/>
      <c r="L175" s="159"/>
      <c r="M175" s="161" t="str">
        <f t="shared" si="4"/>
        <v/>
      </c>
      <c r="N175" s="163" t="str">
        <f t="shared" si="5"/>
        <v/>
      </c>
    </row>
    <row r="176" spans="3:14" x14ac:dyDescent="0.3">
      <c r="C176" s="28"/>
      <c r="D176" s="28"/>
      <c r="E176" s="28"/>
      <c r="F176" s="152"/>
      <c r="G176" s="233"/>
      <c r="H176" s="155"/>
      <c r="I176" s="235"/>
      <c r="K176" s="159"/>
      <c r="L176" s="159"/>
      <c r="M176" s="161" t="str">
        <f t="shared" si="4"/>
        <v/>
      </c>
      <c r="N176" s="163" t="str">
        <f t="shared" si="5"/>
        <v/>
      </c>
    </row>
    <row r="177" spans="3:14" x14ac:dyDescent="0.3">
      <c r="C177" s="28"/>
      <c r="D177" s="28"/>
      <c r="E177" s="28"/>
      <c r="F177" s="152"/>
      <c r="G177" s="233"/>
      <c r="H177" s="155"/>
      <c r="I177" s="235"/>
      <c r="K177" s="159"/>
      <c r="L177" s="159"/>
      <c r="M177" s="161" t="str">
        <f t="shared" si="4"/>
        <v/>
      </c>
      <c r="N177" s="163" t="str">
        <f t="shared" si="5"/>
        <v/>
      </c>
    </row>
    <row r="178" spans="3:14" x14ac:dyDescent="0.3">
      <c r="C178" s="28"/>
      <c r="D178" s="28"/>
      <c r="E178" s="28"/>
      <c r="F178" s="152"/>
      <c r="G178" s="233"/>
      <c r="H178" s="155"/>
      <c r="I178" s="235"/>
      <c r="K178" s="159"/>
      <c r="L178" s="159"/>
      <c r="M178" s="161" t="str">
        <f t="shared" si="4"/>
        <v/>
      </c>
      <c r="N178" s="163" t="str">
        <f t="shared" si="5"/>
        <v/>
      </c>
    </row>
    <row r="179" spans="3:14" x14ac:dyDescent="0.3">
      <c r="C179" s="28"/>
      <c r="D179" s="28"/>
      <c r="E179" s="28"/>
      <c r="F179" s="152"/>
      <c r="G179" s="233"/>
      <c r="H179" s="155"/>
      <c r="I179" s="235"/>
      <c r="K179" s="159"/>
      <c r="L179" s="159"/>
      <c r="M179" s="161" t="str">
        <f t="shared" si="4"/>
        <v/>
      </c>
      <c r="N179" s="163" t="str">
        <f t="shared" si="5"/>
        <v/>
      </c>
    </row>
    <row r="180" spans="3:14" x14ac:dyDescent="0.3">
      <c r="C180" s="28"/>
      <c r="D180" s="28"/>
      <c r="E180" s="28"/>
      <c r="F180" s="152"/>
      <c r="G180" s="233"/>
      <c r="H180" s="155"/>
      <c r="I180" s="235"/>
      <c r="K180" s="159"/>
      <c r="L180" s="159"/>
      <c r="M180" s="161" t="str">
        <f t="shared" si="4"/>
        <v/>
      </c>
      <c r="N180" s="163" t="str">
        <f t="shared" si="5"/>
        <v/>
      </c>
    </row>
    <row r="181" spans="3:14" x14ac:dyDescent="0.3">
      <c r="C181" s="28"/>
      <c r="D181" s="28"/>
      <c r="E181" s="28"/>
      <c r="F181" s="152"/>
      <c r="G181" s="233"/>
      <c r="H181" s="155"/>
      <c r="I181" s="235"/>
      <c r="K181" s="159"/>
      <c r="L181" s="159"/>
      <c r="M181" s="161" t="str">
        <f t="shared" si="4"/>
        <v/>
      </c>
      <c r="N181" s="163" t="str">
        <f t="shared" si="5"/>
        <v/>
      </c>
    </row>
    <row r="182" spans="3:14" x14ac:dyDescent="0.3">
      <c r="C182" s="28"/>
      <c r="D182" s="28"/>
      <c r="E182" s="28"/>
      <c r="F182" s="152"/>
      <c r="G182" s="233"/>
      <c r="H182" s="155"/>
      <c r="I182" s="235"/>
      <c r="K182" s="159"/>
      <c r="L182" s="159"/>
      <c r="M182" s="161" t="str">
        <f t="shared" si="4"/>
        <v/>
      </c>
      <c r="N182" s="163" t="str">
        <f t="shared" si="5"/>
        <v/>
      </c>
    </row>
    <row r="183" spans="3:14" x14ac:dyDescent="0.3">
      <c r="C183" s="28"/>
      <c r="D183" s="28"/>
      <c r="E183" s="28"/>
      <c r="F183" s="152"/>
      <c r="G183" s="233"/>
      <c r="H183" s="155"/>
      <c r="I183" s="235"/>
      <c r="K183" s="159"/>
      <c r="L183" s="159"/>
      <c r="M183" s="161" t="str">
        <f t="shared" si="4"/>
        <v/>
      </c>
      <c r="N183" s="163" t="str">
        <f t="shared" si="5"/>
        <v/>
      </c>
    </row>
    <row r="184" spans="3:14" x14ac:dyDescent="0.3">
      <c r="C184" s="28"/>
      <c r="D184" s="28"/>
      <c r="E184" s="28"/>
      <c r="F184" s="152"/>
      <c r="G184" s="233"/>
      <c r="H184" s="155"/>
      <c r="I184" s="235"/>
      <c r="K184" s="159"/>
      <c r="L184" s="159"/>
      <c r="M184" s="161" t="str">
        <f t="shared" si="4"/>
        <v/>
      </c>
      <c r="N184" s="163" t="str">
        <f t="shared" si="5"/>
        <v/>
      </c>
    </row>
    <row r="185" spans="3:14" x14ac:dyDescent="0.3">
      <c r="C185" s="28"/>
      <c r="D185" s="28"/>
      <c r="E185" s="28"/>
      <c r="F185" s="152"/>
      <c r="G185" s="233"/>
      <c r="H185" s="155"/>
      <c r="I185" s="235"/>
      <c r="K185" s="159"/>
      <c r="L185" s="159"/>
      <c r="M185" s="161" t="str">
        <f t="shared" si="4"/>
        <v/>
      </c>
      <c r="N185" s="163" t="str">
        <f t="shared" si="5"/>
        <v/>
      </c>
    </row>
    <row r="186" spans="3:14" x14ac:dyDescent="0.3">
      <c r="C186" s="28"/>
      <c r="D186" s="28"/>
      <c r="E186" s="28"/>
      <c r="F186" s="152"/>
      <c r="G186" s="233"/>
      <c r="H186" s="155"/>
      <c r="I186" s="235"/>
      <c r="K186" s="159"/>
      <c r="L186" s="159"/>
      <c r="M186" s="161" t="str">
        <f t="shared" si="4"/>
        <v/>
      </c>
      <c r="N186" s="163" t="str">
        <f t="shared" si="5"/>
        <v/>
      </c>
    </row>
    <row r="187" spans="3:14" x14ac:dyDescent="0.3">
      <c r="C187" s="28"/>
      <c r="D187" s="28"/>
      <c r="E187" s="28"/>
      <c r="F187" s="152"/>
      <c r="G187" s="233"/>
      <c r="H187" s="155"/>
      <c r="I187" s="235"/>
      <c r="K187" s="159"/>
      <c r="L187" s="159"/>
      <c r="M187" s="161" t="str">
        <f t="shared" si="4"/>
        <v/>
      </c>
      <c r="N187" s="163" t="str">
        <f t="shared" si="5"/>
        <v/>
      </c>
    </row>
    <row r="188" spans="3:14" x14ac:dyDescent="0.3">
      <c r="C188" s="28"/>
      <c r="D188" s="28"/>
      <c r="E188" s="28"/>
      <c r="F188" s="152"/>
      <c r="G188" s="233"/>
      <c r="H188" s="155"/>
      <c r="I188" s="235"/>
      <c r="K188" s="159"/>
      <c r="L188" s="159"/>
      <c r="M188" s="161" t="str">
        <f t="shared" si="4"/>
        <v/>
      </c>
      <c r="N188" s="163" t="str">
        <f t="shared" si="5"/>
        <v/>
      </c>
    </row>
    <row r="189" spans="3:14" x14ac:dyDescent="0.3">
      <c r="C189" s="28"/>
      <c r="D189" s="28"/>
      <c r="E189" s="28"/>
      <c r="F189" s="152"/>
      <c r="G189" s="233"/>
      <c r="H189" s="155"/>
      <c r="I189" s="235"/>
      <c r="K189" s="159"/>
      <c r="L189" s="159"/>
      <c r="M189" s="161" t="str">
        <f t="shared" si="4"/>
        <v/>
      </c>
      <c r="N189" s="163" t="str">
        <f t="shared" si="5"/>
        <v/>
      </c>
    </row>
    <row r="190" spans="3:14" x14ac:dyDescent="0.3">
      <c r="C190" s="28"/>
      <c r="D190" s="28"/>
      <c r="E190" s="28"/>
      <c r="F190" s="152"/>
      <c r="G190" s="233"/>
      <c r="H190" s="155"/>
      <c r="I190" s="235"/>
      <c r="K190" s="159"/>
      <c r="L190" s="159"/>
      <c r="M190" s="161" t="str">
        <f t="shared" si="4"/>
        <v/>
      </c>
      <c r="N190" s="163" t="str">
        <f t="shared" si="5"/>
        <v/>
      </c>
    </row>
    <row r="191" spans="3:14" x14ac:dyDescent="0.3">
      <c r="C191" s="28"/>
      <c r="D191" s="28"/>
      <c r="E191" s="28"/>
      <c r="F191" s="152"/>
      <c r="G191" s="233"/>
      <c r="H191" s="155"/>
      <c r="I191" s="235"/>
      <c r="K191" s="159"/>
      <c r="L191" s="159"/>
      <c r="M191" s="161" t="str">
        <f t="shared" si="4"/>
        <v/>
      </c>
      <c r="N191" s="163" t="str">
        <f t="shared" si="5"/>
        <v/>
      </c>
    </row>
    <row r="192" spans="3:14" x14ac:dyDescent="0.3">
      <c r="C192" s="28"/>
      <c r="D192" s="28"/>
      <c r="E192" s="28"/>
      <c r="F192" s="152"/>
      <c r="G192" s="233"/>
      <c r="H192" s="155"/>
      <c r="I192" s="235"/>
      <c r="K192" s="159"/>
      <c r="L192" s="159"/>
      <c r="M192" s="161" t="str">
        <f t="shared" si="4"/>
        <v/>
      </c>
      <c r="N192" s="163" t="str">
        <f t="shared" si="5"/>
        <v/>
      </c>
    </row>
    <row r="193" spans="3:14" x14ac:dyDescent="0.3">
      <c r="C193" s="28"/>
      <c r="D193" s="28"/>
      <c r="E193" s="28"/>
      <c r="F193" s="152"/>
      <c r="G193" s="233"/>
      <c r="H193" s="155"/>
      <c r="I193" s="235"/>
      <c r="K193" s="159"/>
      <c r="L193" s="159"/>
      <c r="M193" s="161" t="str">
        <f t="shared" si="4"/>
        <v/>
      </c>
      <c r="N193" s="163" t="str">
        <f t="shared" si="5"/>
        <v/>
      </c>
    </row>
    <row r="194" spans="3:14" x14ac:dyDescent="0.3">
      <c r="C194" s="28"/>
      <c r="D194" s="28"/>
      <c r="E194" s="28"/>
      <c r="F194" s="152"/>
      <c r="G194" s="233"/>
      <c r="H194" s="155"/>
      <c r="I194" s="235"/>
      <c r="K194" s="159"/>
      <c r="L194" s="159"/>
      <c r="M194" s="161" t="str">
        <f t="shared" si="4"/>
        <v/>
      </c>
      <c r="N194" s="163" t="str">
        <f t="shared" si="5"/>
        <v/>
      </c>
    </row>
    <row r="195" spans="3:14" x14ac:dyDescent="0.3">
      <c r="C195" s="28"/>
      <c r="D195" s="28"/>
      <c r="E195" s="28"/>
      <c r="F195" s="152"/>
      <c r="G195" s="233"/>
      <c r="H195" s="155"/>
      <c r="I195" s="235"/>
      <c r="K195" s="159"/>
      <c r="L195" s="159"/>
      <c r="M195" s="161" t="str">
        <f t="shared" ref="M195:M258" si="6">IF(OR(K195="",L195=""),"",L195-K195)</f>
        <v/>
      </c>
      <c r="N195" s="163" t="str">
        <f t="shared" ref="N195:N258" si="7">IF(OR(K195="",L195=""),"",IF(AND(H195="STANDARD",I195="NO",M195&lt;31),"YES",IF(AND(H195="STANDARD",I195="YES",M195&lt;45),"YES",IF(AND(H195="EXPEDITED",I195="NO",M195&lt;=3),"YES",IF(AND(H195="EXPEDITED",I195="YES",M195&lt;18),"YES","NO")))))</f>
        <v/>
      </c>
    </row>
    <row r="196" spans="3:14" x14ac:dyDescent="0.3">
      <c r="C196" s="28"/>
      <c r="D196" s="28"/>
      <c r="E196" s="28"/>
      <c r="F196" s="152"/>
      <c r="G196" s="233"/>
      <c r="H196" s="155"/>
      <c r="I196" s="235"/>
      <c r="K196" s="159"/>
      <c r="L196" s="159"/>
      <c r="M196" s="161" t="str">
        <f t="shared" si="6"/>
        <v/>
      </c>
      <c r="N196" s="163" t="str">
        <f t="shared" si="7"/>
        <v/>
      </c>
    </row>
    <row r="197" spans="3:14" x14ac:dyDescent="0.3">
      <c r="C197" s="28"/>
      <c r="D197" s="28"/>
      <c r="E197" s="28"/>
      <c r="F197" s="152"/>
      <c r="G197" s="233"/>
      <c r="H197" s="155"/>
      <c r="I197" s="235"/>
      <c r="K197" s="159"/>
      <c r="L197" s="159"/>
      <c r="M197" s="161" t="str">
        <f t="shared" si="6"/>
        <v/>
      </c>
      <c r="N197" s="163" t="str">
        <f t="shared" si="7"/>
        <v/>
      </c>
    </row>
    <row r="198" spans="3:14" x14ac:dyDescent="0.3">
      <c r="C198" s="28"/>
      <c r="D198" s="28"/>
      <c r="E198" s="28"/>
      <c r="F198" s="152"/>
      <c r="G198" s="233"/>
      <c r="H198" s="155"/>
      <c r="I198" s="235"/>
      <c r="K198" s="159"/>
      <c r="L198" s="159"/>
      <c r="M198" s="161" t="str">
        <f t="shared" si="6"/>
        <v/>
      </c>
      <c r="N198" s="163" t="str">
        <f t="shared" si="7"/>
        <v/>
      </c>
    </row>
    <row r="199" spans="3:14" x14ac:dyDescent="0.3">
      <c r="C199" s="28"/>
      <c r="D199" s="28"/>
      <c r="E199" s="28"/>
      <c r="F199" s="152"/>
      <c r="G199" s="233"/>
      <c r="H199" s="155"/>
      <c r="I199" s="235"/>
      <c r="K199" s="159"/>
      <c r="L199" s="159"/>
      <c r="M199" s="161" t="str">
        <f t="shared" si="6"/>
        <v/>
      </c>
      <c r="N199" s="163" t="str">
        <f t="shared" si="7"/>
        <v/>
      </c>
    </row>
    <row r="200" spans="3:14" x14ac:dyDescent="0.3">
      <c r="C200" s="28"/>
      <c r="D200" s="28"/>
      <c r="E200" s="28"/>
      <c r="F200" s="152"/>
      <c r="G200" s="233"/>
      <c r="H200" s="155"/>
      <c r="I200" s="235"/>
      <c r="K200" s="159"/>
      <c r="L200" s="159"/>
      <c r="M200" s="161" t="str">
        <f t="shared" si="6"/>
        <v/>
      </c>
      <c r="N200" s="163" t="str">
        <f t="shared" si="7"/>
        <v/>
      </c>
    </row>
    <row r="201" spans="3:14" x14ac:dyDescent="0.3">
      <c r="C201" s="28"/>
      <c r="D201" s="28"/>
      <c r="E201" s="28"/>
      <c r="F201" s="152"/>
      <c r="G201" s="233"/>
      <c r="H201" s="155"/>
      <c r="I201" s="235"/>
      <c r="K201" s="159"/>
      <c r="L201" s="159"/>
      <c r="M201" s="161" t="str">
        <f t="shared" si="6"/>
        <v/>
      </c>
      <c r="N201" s="163" t="str">
        <f t="shared" si="7"/>
        <v/>
      </c>
    </row>
    <row r="202" spans="3:14" x14ac:dyDescent="0.3">
      <c r="C202" s="28"/>
      <c r="D202" s="28"/>
      <c r="E202" s="28"/>
      <c r="F202" s="152"/>
      <c r="G202" s="233"/>
      <c r="H202" s="155"/>
      <c r="I202" s="235"/>
      <c r="K202" s="159"/>
      <c r="L202" s="159"/>
      <c r="M202" s="161" t="str">
        <f t="shared" si="6"/>
        <v/>
      </c>
      <c r="N202" s="163" t="str">
        <f t="shared" si="7"/>
        <v/>
      </c>
    </row>
    <row r="203" spans="3:14" x14ac:dyDescent="0.3">
      <c r="C203" s="28"/>
      <c r="D203" s="28"/>
      <c r="E203" s="28"/>
      <c r="F203" s="152"/>
      <c r="G203" s="233"/>
      <c r="H203" s="155"/>
      <c r="I203" s="235"/>
      <c r="K203" s="159"/>
      <c r="L203" s="159"/>
      <c r="M203" s="161" t="str">
        <f t="shared" si="6"/>
        <v/>
      </c>
      <c r="N203" s="163" t="str">
        <f t="shared" si="7"/>
        <v/>
      </c>
    </row>
    <row r="204" spans="3:14" x14ac:dyDescent="0.3">
      <c r="C204" s="28"/>
      <c r="D204" s="28"/>
      <c r="E204" s="28"/>
      <c r="F204" s="152"/>
      <c r="G204" s="233"/>
      <c r="H204" s="155"/>
      <c r="I204" s="235"/>
      <c r="K204" s="159"/>
      <c r="L204" s="159"/>
      <c r="M204" s="161" t="str">
        <f t="shared" si="6"/>
        <v/>
      </c>
      <c r="N204" s="163" t="str">
        <f t="shared" si="7"/>
        <v/>
      </c>
    </row>
    <row r="205" spans="3:14" x14ac:dyDescent="0.3">
      <c r="C205" s="28"/>
      <c r="D205" s="28"/>
      <c r="E205" s="28"/>
      <c r="F205" s="152"/>
      <c r="G205" s="233"/>
      <c r="H205" s="155"/>
      <c r="I205" s="235"/>
      <c r="K205" s="159"/>
      <c r="L205" s="159"/>
      <c r="M205" s="161" t="str">
        <f t="shared" si="6"/>
        <v/>
      </c>
      <c r="N205" s="163" t="str">
        <f t="shared" si="7"/>
        <v/>
      </c>
    </row>
    <row r="206" spans="3:14" x14ac:dyDescent="0.3">
      <c r="C206" s="28"/>
      <c r="D206" s="28"/>
      <c r="E206" s="28"/>
      <c r="F206" s="152"/>
      <c r="G206" s="233"/>
      <c r="H206" s="155"/>
      <c r="I206" s="235"/>
      <c r="K206" s="159"/>
      <c r="L206" s="159"/>
      <c r="M206" s="161" t="str">
        <f t="shared" si="6"/>
        <v/>
      </c>
      <c r="N206" s="163" t="str">
        <f t="shared" si="7"/>
        <v/>
      </c>
    </row>
    <row r="207" spans="3:14" x14ac:dyDescent="0.3">
      <c r="C207" s="28"/>
      <c r="D207" s="28"/>
      <c r="E207" s="28"/>
      <c r="F207" s="152"/>
      <c r="G207" s="233"/>
      <c r="H207" s="155"/>
      <c r="I207" s="235"/>
      <c r="K207" s="159"/>
      <c r="L207" s="159"/>
      <c r="M207" s="161" t="str">
        <f t="shared" si="6"/>
        <v/>
      </c>
      <c r="N207" s="163" t="str">
        <f t="shared" si="7"/>
        <v/>
      </c>
    </row>
    <row r="208" spans="3:14" x14ac:dyDescent="0.3">
      <c r="C208" s="28"/>
      <c r="D208" s="28"/>
      <c r="E208" s="28"/>
      <c r="F208" s="152"/>
      <c r="G208" s="233"/>
      <c r="H208" s="155"/>
      <c r="I208" s="235"/>
      <c r="K208" s="159"/>
      <c r="L208" s="159"/>
      <c r="M208" s="161" t="str">
        <f t="shared" si="6"/>
        <v/>
      </c>
      <c r="N208" s="163" t="str">
        <f t="shared" si="7"/>
        <v/>
      </c>
    </row>
    <row r="209" spans="3:14" x14ac:dyDescent="0.3">
      <c r="C209" s="28"/>
      <c r="D209" s="28"/>
      <c r="E209" s="28"/>
      <c r="F209" s="152"/>
      <c r="G209" s="233"/>
      <c r="H209" s="155"/>
      <c r="I209" s="235"/>
      <c r="K209" s="159"/>
      <c r="L209" s="159"/>
      <c r="M209" s="161" t="str">
        <f t="shared" si="6"/>
        <v/>
      </c>
      <c r="N209" s="163" t="str">
        <f t="shared" si="7"/>
        <v/>
      </c>
    </row>
    <row r="210" spans="3:14" x14ac:dyDescent="0.3">
      <c r="C210" s="28"/>
      <c r="D210" s="28"/>
      <c r="E210" s="28"/>
      <c r="F210" s="152"/>
      <c r="G210" s="233"/>
      <c r="H210" s="155"/>
      <c r="I210" s="235"/>
      <c r="K210" s="159"/>
      <c r="L210" s="159"/>
      <c r="M210" s="161" t="str">
        <f t="shared" si="6"/>
        <v/>
      </c>
      <c r="N210" s="163" t="str">
        <f t="shared" si="7"/>
        <v/>
      </c>
    </row>
    <row r="211" spans="3:14" x14ac:dyDescent="0.3">
      <c r="C211" s="28"/>
      <c r="D211" s="28"/>
      <c r="E211" s="28"/>
      <c r="F211" s="152"/>
      <c r="G211" s="233"/>
      <c r="H211" s="155"/>
      <c r="I211" s="235"/>
      <c r="K211" s="159"/>
      <c r="L211" s="159"/>
      <c r="M211" s="161" t="str">
        <f t="shared" si="6"/>
        <v/>
      </c>
      <c r="N211" s="163" t="str">
        <f t="shared" si="7"/>
        <v/>
      </c>
    </row>
    <row r="212" spans="3:14" x14ac:dyDescent="0.3">
      <c r="C212" s="28"/>
      <c r="D212" s="28"/>
      <c r="E212" s="28"/>
      <c r="F212" s="152"/>
      <c r="G212" s="233"/>
      <c r="H212" s="155"/>
      <c r="I212" s="235"/>
      <c r="K212" s="159"/>
      <c r="L212" s="159"/>
      <c r="M212" s="161" t="str">
        <f t="shared" si="6"/>
        <v/>
      </c>
      <c r="N212" s="163" t="str">
        <f t="shared" si="7"/>
        <v/>
      </c>
    </row>
    <row r="213" spans="3:14" x14ac:dyDescent="0.3">
      <c r="C213" s="28"/>
      <c r="D213" s="28"/>
      <c r="E213" s="28"/>
      <c r="F213" s="152"/>
      <c r="G213" s="233"/>
      <c r="H213" s="155"/>
      <c r="I213" s="235"/>
      <c r="K213" s="159"/>
      <c r="L213" s="159"/>
      <c r="M213" s="161" t="str">
        <f t="shared" si="6"/>
        <v/>
      </c>
      <c r="N213" s="163" t="str">
        <f t="shared" si="7"/>
        <v/>
      </c>
    </row>
    <row r="214" spans="3:14" x14ac:dyDescent="0.3">
      <c r="C214" s="28"/>
      <c r="D214" s="28"/>
      <c r="E214" s="28"/>
      <c r="F214" s="152"/>
      <c r="G214" s="233"/>
      <c r="H214" s="155"/>
      <c r="I214" s="235"/>
      <c r="K214" s="159"/>
      <c r="L214" s="159"/>
      <c r="M214" s="161" t="str">
        <f t="shared" si="6"/>
        <v/>
      </c>
      <c r="N214" s="163" t="str">
        <f t="shared" si="7"/>
        <v/>
      </c>
    </row>
    <row r="215" spans="3:14" x14ac:dyDescent="0.3">
      <c r="C215" s="28"/>
      <c r="D215" s="28"/>
      <c r="E215" s="28"/>
      <c r="F215" s="152"/>
      <c r="G215" s="233"/>
      <c r="H215" s="155"/>
      <c r="I215" s="235"/>
      <c r="K215" s="159"/>
      <c r="L215" s="159"/>
      <c r="M215" s="161" t="str">
        <f t="shared" si="6"/>
        <v/>
      </c>
      <c r="N215" s="163" t="str">
        <f t="shared" si="7"/>
        <v/>
      </c>
    </row>
    <row r="216" spans="3:14" x14ac:dyDescent="0.3">
      <c r="C216" s="28"/>
      <c r="D216" s="28"/>
      <c r="E216" s="28"/>
      <c r="F216" s="152"/>
      <c r="G216" s="233"/>
      <c r="H216" s="155"/>
      <c r="I216" s="235"/>
      <c r="K216" s="159"/>
      <c r="L216" s="159"/>
      <c r="M216" s="161" t="str">
        <f t="shared" si="6"/>
        <v/>
      </c>
      <c r="N216" s="163" t="str">
        <f t="shared" si="7"/>
        <v/>
      </c>
    </row>
    <row r="217" spans="3:14" x14ac:dyDescent="0.3">
      <c r="C217" s="28"/>
      <c r="D217" s="28"/>
      <c r="E217" s="28"/>
      <c r="F217" s="152"/>
      <c r="G217" s="233"/>
      <c r="H217" s="155"/>
      <c r="I217" s="235"/>
      <c r="K217" s="159"/>
      <c r="L217" s="159"/>
      <c r="M217" s="161" t="str">
        <f t="shared" si="6"/>
        <v/>
      </c>
      <c r="N217" s="163" t="str">
        <f t="shared" si="7"/>
        <v/>
      </c>
    </row>
    <row r="218" spans="3:14" x14ac:dyDescent="0.3">
      <c r="C218" s="28"/>
      <c r="D218" s="28"/>
      <c r="E218" s="28"/>
      <c r="F218" s="152"/>
      <c r="G218" s="233"/>
      <c r="H218" s="155"/>
      <c r="I218" s="235"/>
      <c r="K218" s="159"/>
      <c r="L218" s="159"/>
      <c r="M218" s="161" t="str">
        <f t="shared" si="6"/>
        <v/>
      </c>
      <c r="N218" s="163" t="str">
        <f t="shared" si="7"/>
        <v/>
      </c>
    </row>
    <row r="219" spans="3:14" x14ac:dyDescent="0.3">
      <c r="C219" s="28"/>
      <c r="D219" s="28"/>
      <c r="E219" s="28"/>
      <c r="F219" s="152"/>
      <c r="G219" s="233"/>
      <c r="H219" s="155"/>
      <c r="I219" s="235"/>
      <c r="K219" s="159"/>
      <c r="L219" s="159"/>
      <c r="M219" s="161" t="str">
        <f t="shared" si="6"/>
        <v/>
      </c>
      <c r="N219" s="163" t="str">
        <f t="shared" si="7"/>
        <v/>
      </c>
    </row>
    <row r="220" spans="3:14" x14ac:dyDescent="0.3">
      <c r="C220" s="28"/>
      <c r="D220" s="28"/>
      <c r="E220" s="28"/>
      <c r="F220" s="152"/>
      <c r="G220" s="233"/>
      <c r="H220" s="155"/>
      <c r="I220" s="235"/>
      <c r="K220" s="159"/>
      <c r="L220" s="159"/>
      <c r="M220" s="161" t="str">
        <f t="shared" si="6"/>
        <v/>
      </c>
      <c r="N220" s="163" t="str">
        <f t="shared" si="7"/>
        <v/>
      </c>
    </row>
    <row r="221" spans="3:14" x14ac:dyDescent="0.3">
      <c r="C221" s="28"/>
      <c r="D221" s="28"/>
      <c r="E221" s="28"/>
      <c r="F221" s="152"/>
      <c r="G221" s="233"/>
      <c r="H221" s="155"/>
      <c r="I221" s="235"/>
      <c r="K221" s="159"/>
      <c r="L221" s="159"/>
      <c r="M221" s="161" t="str">
        <f t="shared" si="6"/>
        <v/>
      </c>
      <c r="N221" s="163" t="str">
        <f t="shared" si="7"/>
        <v/>
      </c>
    </row>
    <row r="222" spans="3:14" x14ac:dyDescent="0.3">
      <c r="C222" s="28"/>
      <c r="D222" s="28"/>
      <c r="E222" s="28"/>
      <c r="F222" s="152"/>
      <c r="G222" s="233"/>
      <c r="H222" s="155"/>
      <c r="I222" s="235"/>
      <c r="K222" s="159"/>
      <c r="L222" s="159"/>
      <c r="M222" s="161" t="str">
        <f t="shared" si="6"/>
        <v/>
      </c>
      <c r="N222" s="163" t="str">
        <f t="shared" si="7"/>
        <v/>
      </c>
    </row>
    <row r="223" spans="3:14" x14ac:dyDescent="0.3">
      <c r="C223" s="28"/>
      <c r="D223" s="28"/>
      <c r="E223" s="28"/>
      <c r="F223" s="152"/>
      <c r="G223" s="233"/>
      <c r="H223" s="155"/>
      <c r="I223" s="235"/>
      <c r="K223" s="159"/>
      <c r="L223" s="159"/>
      <c r="M223" s="161" t="str">
        <f t="shared" si="6"/>
        <v/>
      </c>
      <c r="N223" s="163" t="str">
        <f t="shared" si="7"/>
        <v/>
      </c>
    </row>
    <row r="224" spans="3:14" x14ac:dyDescent="0.3">
      <c r="C224" s="28"/>
      <c r="D224" s="28"/>
      <c r="E224" s="28"/>
      <c r="F224" s="152"/>
      <c r="G224" s="233"/>
      <c r="H224" s="155"/>
      <c r="I224" s="235"/>
      <c r="K224" s="159"/>
      <c r="L224" s="159"/>
      <c r="M224" s="161" t="str">
        <f t="shared" si="6"/>
        <v/>
      </c>
      <c r="N224" s="163" t="str">
        <f t="shared" si="7"/>
        <v/>
      </c>
    </row>
    <row r="225" spans="3:14" x14ac:dyDescent="0.3">
      <c r="C225" s="28"/>
      <c r="D225" s="28"/>
      <c r="E225" s="28"/>
      <c r="F225" s="152"/>
      <c r="G225" s="233"/>
      <c r="H225" s="155"/>
      <c r="I225" s="235"/>
      <c r="K225" s="159"/>
      <c r="L225" s="159"/>
      <c r="M225" s="161" t="str">
        <f t="shared" si="6"/>
        <v/>
      </c>
      <c r="N225" s="163" t="str">
        <f t="shared" si="7"/>
        <v/>
      </c>
    </row>
    <row r="226" spans="3:14" x14ac:dyDescent="0.3">
      <c r="C226" s="28"/>
      <c r="D226" s="28"/>
      <c r="E226" s="28"/>
      <c r="F226" s="152"/>
      <c r="G226" s="233"/>
      <c r="H226" s="155"/>
      <c r="I226" s="235"/>
      <c r="K226" s="159"/>
      <c r="L226" s="159"/>
      <c r="M226" s="161" t="str">
        <f t="shared" si="6"/>
        <v/>
      </c>
      <c r="N226" s="163" t="str">
        <f t="shared" si="7"/>
        <v/>
      </c>
    </row>
    <row r="227" spans="3:14" x14ac:dyDescent="0.3">
      <c r="C227" s="28"/>
      <c r="D227" s="28"/>
      <c r="E227" s="28"/>
      <c r="F227" s="152"/>
      <c r="G227" s="233"/>
      <c r="H227" s="155"/>
      <c r="I227" s="235"/>
      <c r="K227" s="159"/>
      <c r="L227" s="159"/>
      <c r="M227" s="161" t="str">
        <f t="shared" si="6"/>
        <v/>
      </c>
      <c r="N227" s="163" t="str">
        <f t="shared" si="7"/>
        <v/>
      </c>
    </row>
    <row r="228" spans="3:14" x14ac:dyDescent="0.3">
      <c r="C228" s="28"/>
      <c r="D228" s="28"/>
      <c r="E228" s="28"/>
      <c r="F228" s="152"/>
      <c r="G228" s="233"/>
      <c r="H228" s="155"/>
      <c r="I228" s="235"/>
      <c r="K228" s="159"/>
      <c r="L228" s="159"/>
      <c r="M228" s="161" t="str">
        <f t="shared" si="6"/>
        <v/>
      </c>
      <c r="N228" s="163" t="str">
        <f t="shared" si="7"/>
        <v/>
      </c>
    </row>
    <row r="229" spans="3:14" x14ac:dyDescent="0.3">
      <c r="C229" s="28"/>
      <c r="D229" s="28"/>
      <c r="E229" s="28"/>
      <c r="F229" s="152"/>
      <c r="G229" s="233"/>
      <c r="H229" s="155"/>
      <c r="I229" s="235"/>
      <c r="K229" s="159"/>
      <c r="L229" s="159"/>
      <c r="M229" s="161" t="str">
        <f t="shared" si="6"/>
        <v/>
      </c>
      <c r="N229" s="163" t="str">
        <f t="shared" si="7"/>
        <v/>
      </c>
    </row>
    <row r="230" spans="3:14" x14ac:dyDescent="0.3">
      <c r="C230" s="28"/>
      <c r="D230" s="28"/>
      <c r="E230" s="28"/>
      <c r="F230" s="152"/>
      <c r="G230" s="233"/>
      <c r="H230" s="155"/>
      <c r="I230" s="235"/>
      <c r="K230" s="159"/>
      <c r="L230" s="159"/>
      <c r="M230" s="161" t="str">
        <f t="shared" si="6"/>
        <v/>
      </c>
      <c r="N230" s="163" t="str">
        <f t="shared" si="7"/>
        <v/>
      </c>
    </row>
    <row r="231" spans="3:14" x14ac:dyDescent="0.3">
      <c r="C231" s="28"/>
      <c r="D231" s="28"/>
      <c r="E231" s="28"/>
      <c r="F231" s="152"/>
      <c r="G231" s="233"/>
      <c r="H231" s="155"/>
      <c r="I231" s="235"/>
      <c r="K231" s="159"/>
      <c r="L231" s="159"/>
      <c r="M231" s="161" t="str">
        <f t="shared" si="6"/>
        <v/>
      </c>
      <c r="N231" s="163" t="str">
        <f t="shared" si="7"/>
        <v/>
      </c>
    </row>
    <row r="232" spans="3:14" x14ac:dyDescent="0.3">
      <c r="C232" s="28"/>
      <c r="D232" s="28"/>
      <c r="E232" s="28"/>
      <c r="F232" s="152"/>
      <c r="G232" s="233"/>
      <c r="H232" s="155"/>
      <c r="I232" s="235"/>
      <c r="K232" s="159"/>
      <c r="L232" s="159"/>
      <c r="M232" s="161" t="str">
        <f t="shared" si="6"/>
        <v/>
      </c>
      <c r="N232" s="163" t="str">
        <f t="shared" si="7"/>
        <v/>
      </c>
    </row>
    <row r="233" spans="3:14" x14ac:dyDescent="0.3">
      <c r="C233" s="28"/>
      <c r="D233" s="28"/>
      <c r="E233" s="28"/>
      <c r="F233" s="152"/>
      <c r="G233" s="233"/>
      <c r="H233" s="155"/>
      <c r="I233" s="235"/>
      <c r="K233" s="159"/>
      <c r="L233" s="159"/>
      <c r="M233" s="161" t="str">
        <f t="shared" si="6"/>
        <v/>
      </c>
      <c r="N233" s="163" t="str">
        <f t="shared" si="7"/>
        <v/>
      </c>
    </row>
    <row r="234" spans="3:14" x14ac:dyDescent="0.3">
      <c r="C234" s="28"/>
      <c r="D234" s="28"/>
      <c r="E234" s="28"/>
      <c r="F234" s="152"/>
      <c r="G234" s="233"/>
      <c r="H234" s="155"/>
      <c r="I234" s="235"/>
      <c r="K234" s="159"/>
      <c r="L234" s="159"/>
      <c r="M234" s="161" t="str">
        <f t="shared" si="6"/>
        <v/>
      </c>
      <c r="N234" s="163" t="str">
        <f t="shared" si="7"/>
        <v/>
      </c>
    </row>
    <row r="235" spans="3:14" x14ac:dyDescent="0.3">
      <c r="C235" s="28"/>
      <c r="D235" s="28"/>
      <c r="E235" s="28"/>
      <c r="F235" s="152"/>
      <c r="G235" s="233"/>
      <c r="H235" s="155"/>
      <c r="I235" s="235"/>
      <c r="K235" s="159"/>
      <c r="L235" s="159"/>
      <c r="M235" s="161" t="str">
        <f t="shared" si="6"/>
        <v/>
      </c>
      <c r="N235" s="163" t="str">
        <f t="shared" si="7"/>
        <v/>
      </c>
    </row>
    <row r="236" spans="3:14" x14ac:dyDescent="0.3">
      <c r="C236" s="28"/>
      <c r="D236" s="28"/>
      <c r="E236" s="28"/>
      <c r="F236" s="152"/>
      <c r="G236" s="233"/>
      <c r="H236" s="155"/>
      <c r="I236" s="235"/>
      <c r="K236" s="159"/>
      <c r="L236" s="159"/>
      <c r="M236" s="161" t="str">
        <f t="shared" si="6"/>
        <v/>
      </c>
      <c r="N236" s="163" t="str">
        <f t="shared" si="7"/>
        <v/>
      </c>
    </row>
    <row r="237" spans="3:14" x14ac:dyDescent="0.3">
      <c r="C237" s="28"/>
      <c r="D237" s="28"/>
      <c r="E237" s="28"/>
      <c r="F237" s="152"/>
      <c r="G237" s="233"/>
      <c r="H237" s="155"/>
      <c r="I237" s="235"/>
      <c r="K237" s="159"/>
      <c r="L237" s="159"/>
      <c r="M237" s="161" t="str">
        <f t="shared" si="6"/>
        <v/>
      </c>
      <c r="N237" s="163" t="str">
        <f t="shared" si="7"/>
        <v/>
      </c>
    </row>
    <row r="238" spans="3:14" x14ac:dyDescent="0.3">
      <c r="C238" s="28"/>
      <c r="D238" s="28"/>
      <c r="E238" s="28"/>
      <c r="F238" s="152"/>
      <c r="G238" s="233"/>
      <c r="H238" s="155"/>
      <c r="I238" s="235"/>
      <c r="K238" s="159"/>
      <c r="L238" s="159"/>
      <c r="M238" s="161" t="str">
        <f t="shared" si="6"/>
        <v/>
      </c>
      <c r="N238" s="163" t="str">
        <f t="shared" si="7"/>
        <v/>
      </c>
    </row>
    <row r="239" spans="3:14" x14ac:dyDescent="0.3">
      <c r="C239" s="28"/>
      <c r="D239" s="28"/>
      <c r="E239" s="28"/>
      <c r="F239" s="152"/>
      <c r="G239" s="233"/>
      <c r="H239" s="155"/>
      <c r="I239" s="235"/>
      <c r="K239" s="159"/>
      <c r="L239" s="159"/>
      <c r="M239" s="161" t="str">
        <f t="shared" si="6"/>
        <v/>
      </c>
      <c r="N239" s="163" t="str">
        <f t="shared" si="7"/>
        <v/>
      </c>
    </row>
    <row r="240" spans="3:14" x14ac:dyDescent="0.3">
      <c r="C240" s="28"/>
      <c r="D240" s="28"/>
      <c r="E240" s="28"/>
      <c r="F240" s="152"/>
      <c r="G240" s="233"/>
      <c r="H240" s="155"/>
      <c r="I240" s="235"/>
      <c r="K240" s="159"/>
      <c r="L240" s="159"/>
      <c r="M240" s="161" t="str">
        <f t="shared" si="6"/>
        <v/>
      </c>
      <c r="N240" s="163" t="str">
        <f t="shared" si="7"/>
        <v/>
      </c>
    </row>
    <row r="241" spans="3:14" x14ac:dyDescent="0.3">
      <c r="C241" s="28"/>
      <c r="D241" s="28"/>
      <c r="E241" s="28"/>
      <c r="F241" s="152"/>
      <c r="G241" s="233"/>
      <c r="H241" s="155"/>
      <c r="I241" s="235"/>
      <c r="K241" s="159"/>
      <c r="L241" s="159"/>
      <c r="M241" s="161" t="str">
        <f t="shared" si="6"/>
        <v/>
      </c>
      <c r="N241" s="163" t="str">
        <f t="shared" si="7"/>
        <v/>
      </c>
    </row>
    <row r="242" spans="3:14" x14ac:dyDescent="0.3">
      <c r="C242" s="28"/>
      <c r="D242" s="28"/>
      <c r="E242" s="28"/>
      <c r="F242" s="152"/>
      <c r="G242" s="233"/>
      <c r="H242" s="155"/>
      <c r="I242" s="235"/>
      <c r="K242" s="159"/>
      <c r="L242" s="159"/>
      <c r="M242" s="161" t="str">
        <f t="shared" si="6"/>
        <v/>
      </c>
      <c r="N242" s="163" t="str">
        <f t="shared" si="7"/>
        <v/>
      </c>
    </row>
    <row r="243" spans="3:14" x14ac:dyDescent="0.3">
      <c r="C243" s="28"/>
      <c r="D243" s="28"/>
      <c r="E243" s="28"/>
      <c r="F243" s="152"/>
      <c r="G243" s="233"/>
      <c r="H243" s="155"/>
      <c r="I243" s="235"/>
      <c r="K243" s="159"/>
      <c r="L243" s="159"/>
      <c r="M243" s="161" t="str">
        <f t="shared" si="6"/>
        <v/>
      </c>
      <c r="N243" s="163" t="str">
        <f t="shared" si="7"/>
        <v/>
      </c>
    </row>
    <row r="244" spans="3:14" x14ac:dyDescent="0.3">
      <c r="C244" s="28"/>
      <c r="D244" s="28"/>
      <c r="E244" s="28"/>
      <c r="F244" s="152"/>
      <c r="G244" s="233"/>
      <c r="H244" s="155"/>
      <c r="I244" s="235"/>
      <c r="K244" s="159"/>
      <c r="L244" s="159"/>
      <c r="M244" s="161" t="str">
        <f t="shared" si="6"/>
        <v/>
      </c>
      <c r="N244" s="163" t="str">
        <f t="shared" si="7"/>
        <v/>
      </c>
    </row>
    <row r="245" spans="3:14" x14ac:dyDescent="0.3">
      <c r="C245" s="28"/>
      <c r="D245" s="28"/>
      <c r="E245" s="28"/>
      <c r="F245" s="152"/>
      <c r="G245" s="233"/>
      <c r="H245" s="155"/>
      <c r="I245" s="235"/>
      <c r="K245" s="159"/>
      <c r="L245" s="159"/>
      <c r="M245" s="161" t="str">
        <f t="shared" si="6"/>
        <v/>
      </c>
      <c r="N245" s="163" t="str">
        <f t="shared" si="7"/>
        <v/>
      </c>
    </row>
    <row r="246" spans="3:14" x14ac:dyDescent="0.3">
      <c r="C246" s="28"/>
      <c r="D246" s="28"/>
      <c r="E246" s="28"/>
      <c r="F246" s="152"/>
      <c r="G246" s="233"/>
      <c r="H246" s="155"/>
      <c r="I246" s="235"/>
      <c r="K246" s="159"/>
      <c r="L246" s="159"/>
      <c r="M246" s="161" t="str">
        <f t="shared" si="6"/>
        <v/>
      </c>
      <c r="N246" s="163" t="str">
        <f t="shared" si="7"/>
        <v/>
      </c>
    </row>
    <row r="247" spans="3:14" x14ac:dyDescent="0.3">
      <c r="C247" s="28"/>
      <c r="D247" s="28"/>
      <c r="E247" s="28"/>
      <c r="F247" s="152"/>
      <c r="G247" s="233"/>
      <c r="H247" s="155"/>
      <c r="I247" s="235"/>
      <c r="K247" s="159"/>
      <c r="L247" s="159"/>
      <c r="M247" s="161" t="str">
        <f t="shared" si="6"/>
        <v/>
      </c>
      <c r="N247" s="163" t="str">
        <f t="shared" si="7"/>
        <v/>
      </c>
    </row>
    <row r="248" spans="3:14" x14ac:dyDescent="0.3">
      <c r="C248" s="28"/>
      <c r="D248" s="28"/>
      <c r="E248" s="28"/>
      <c r="F248" s="152"/>
      <c r="G248" s="233"/>
      <c r="H248" s="155"/>
      <c r="I248" s="235"/>
      <c r="K248" s="159"/>
      <c r="L248" s="159"/>
      <c r="M248" s="161" t="str">
        <f t="shared" si="6"/>
        <v/>
      </c>
      <c r="N248" s="163" t="str">
        <f t="shared" si="7"/>
        <v/>
      </c>
    </row>
    <row r="249" spans="3:14" x14ac:dyDescent="0.3">
      <c r="C249" s="28"/>
      <c r="D249" s="28"/>
      <c r="E249" s="28"/>
      <c r="F249" s="152"/>
      <c r="G249" s="233"/>
      <c r="H249" s="155"/>
      <c r="I249" s="235"/>
      <c r="K249" s="159"/>
      <c r="L249" s="159"/>
      <c r="M249" s="161" t="str">
        <f t="shared" si="6"/>
        <v/>
      </c>
      <c r="N249" s="163" t="str">
        <f t="shared" si="7"/>
        <v/>
      </c>
    </row>
    <row r="250" spans="3:14" x14ac:dyDescent="0.3">
      <c r="C250" s="28"/>
      <c r="D250" s="28"/>
      <c r="E250" s="28"/>
      <c r="F250" s="152"/>
      <c r="G250" s="233"/>
      <c r="H250" s="155"/>
      <c r="I250" s="235"/>
      <c r="K250" s="159"/>
      <c r="L250" s="159"/>
      <c r="M250" s="161" t="str">
        <f t="shared" si="6"/>
        <v/>
      </c>
      <c r="N250" s="163" t="str">
        <f t="shared" si="7"/>
        <v/>
      </c>
    </row>
    <row r="251" spans="3:14" x14ac:dyDescent="0.3">
      <c r="C251" s="28"/>
      <c r="D251" s="28"/>
      <c r="E251" s="28"/>
      <c r="F251" s="152"/>
      <c r="G251" s="233"/>
      <c r="H251" s="155"/>
      <c r="I251" s="235"/>
      <c r="K251" s="159"/>
      <c r="L251" s="159"/>
      <c r="M251" s="161" t="str">
        <f t="shared" si="6"/>
        <v/>
      </c>
      <c r="N251" s="163" t="str">
        <f t="shared" si="7"/>
        <v/>
      </c>
    </row>
    <row r="252" spans="3:14" x14ac:dyDescent="0.3">
      <c r="C252" s="28"/>
      <c r="D252" s="28"/>
      <c r="E252" s="28"/>
      <c r="F252" s="152"/>
      <c r="G252" s="233"/>
      <c r="H252" s="155"/>
      <c r="I252" s="235"/>
      <c r="K252" s="159"/>
      <c r="L252" s="159"/>
      <c r="M252" s="161" t="str">
        <f t="shared" si="6"/>
        <v/>
      </c>
      <c r="N252" s="163" t="str">
        <f t="shared" si="7"/>
        <v/>
      </c>
    </row>
    <row r="253" spans="3:14" x14ac:dyDescent="0.3">
      <c r="C253" s="28"/>
      <c r="D253" s="28"/>
      <c r="E253" s="28"/>
      <c r="F253" s="152"/>
      <c r="G253" s="233"/>
      <c r="H253" s="155"/>
      <c r="I253" s="235"/>
      <c r="K253" s="159"/>
      <c r="L253" s="159"/>
      <c r="M253" s="161" t="str">
        <f t="shared" si="6"/>
        <v/>
      </c>
      <c r="N253" s="163" t="str">
        <f t="shared" si="7"/>
        <v/>
      </c>
    </row>
    <row r="254" spans="3:14" x14ac:dyDescent="0.3">
      <c r="C254" s="28"/>
      <c r="D254" s="28"/>
      <c r="E254" s="28"/>
      <c r="F254" s="152"/>
      <c r="G254" s="233"/>
      <c r="H254" s="155"/>
      <c r="I254" s="235"/>
      <c r="K254" s="159"/>
      <c r="L254" s="159"/>
      <c r="M254" s="161" t="str">
        <f t="shared" si="6"/>
        <v/>
      </c>
      <c r="N254" s="163" t="str">
        <f t="shared" si="7"/>
        <v/>
      </c>
    </row>
    <row r="255" spans="3:14" x14ac:dyDescent="0.3">
      <c r="C255" s="28"/>
      <c r="D255" s="28"/>
      <c r="E255" s="28"/>
      <c r="F255" s="152"/>
      <c r="G255" s="233"/>
      <c r="H255" s="155"/>
      <c r="I255" s="235"/>
      <c r="K255" s="159"/>
      <c r="L255" s="159"/>
      <c r="M255" s="161" t="str">
        <f t="shared" si="6"/>
        <v/>
      </c>
      <c r="N255" s="163" t="str">
        <f t="shared" si="7"/>
        <v/>
      </c>
    </row>
    <row r="256" spans="3:14" x14ac:dyDescent="0.3">
      <c r="C256" s="28"/>
      <c r="D256" s="28"/>
      <c r="E256" s="28"/>
      <c r="F256" s="152"/>
      <c r="G256" s="233"/>
      <c r="H256" s="155"/>
      <c r="I256" s="235"/>
      <c r="K256" s="159"/>
      <c r="L256" s="159"/>
      <c r="M256" s="161" t="str">
        <f t="shared" si="6"/>
        <v/>
      </c>
      <c r="N256" s="163" t="str">
        <f t="shared" si="7"/>
        <v/>
      </c>
    </row>
    <row r="257" spans="3:14" x14ac:dyDescent="0.3">
      <c r="C257" s="28"/>
      <c r="D257" s="28"/>
      <c r="E257" s="28"/>
      <c r="F257" s="152"/>
      <c r="G257" s="233"/>
      <c r="H257" s="155"/>
      <c r="I257" s="235"/>
      <c r="K257" s="159"/>
      <c r="L257" s="159"/>
      <c r="M257" s="161" t="str">
        <f t="shared" si="6"/>
        <v/>
      </c>
      <c r="N257" s="163" t="str">
        <f t="shared" si="7"/>
        <v/>
      </c>
    </row>
    <row r="258" spans="3:14" x14ac:dyDescent="0.3">
      <c r="C258" s="28"/>
      <c r="D258" s="28"/>
      <c r="E258" s="28"/>
      <c r="F258" s="152"/>
      <c r="G258" s="233"/>
      <c r="H258" s="155"/>
      <c r="I258" s="235"/>
      <c r="K258" s="159"/>
      <c r="L258" s="159"/>
      <c r="M258" s="161" t="str">
        <f t="shared" si="6"/>
        <v/>
      </c>
      <c r="N258" s="163" t="str">
        <f t="shared" si="7"/>
        <v/>
      </c>
    </row>
    <row r="259" spans="3:14" x14ac:dyDescent="0.3">
      <c r="C259" s="28"/>
      <c r="D259" s="28"/>
      <c r="E259" s="28"/>
      <c r="F259" s="152"/>
      <c r="G259" s="233"/>
      <c r="H259" s="155"/>
      <c r="I259" s="235"/>
      <c r="K259" s="159"/>
      <c r="L259" s="159"/>
      <c r="M259" s="161" t="str">
        <f t="shared" ref="M259:M322" si="8">IF(OR(K259="",L259=""),"",L259-K259)</f>
        <v/>
      </c>
      <c r="N259" s="163" t="str">
        <f t="shared" ref="N259:N322" si="9">IF(OR(K259="",L259=""),"",IF(AND(H259="STANDARD",I259="NO",M259&lt;31),"YES",IF(AND(H259="STANDARD",I259="YES",M259&lt;45),"YES",IF(AND(H259="EXPEDITED",I259="NO",M259&lt;=3),"YES",IF(AND(H259="EXPEDITED",I259="YES",M259&lt;18),"YES","NO")))))</f>
        <v/>
      </c>
    </row>
    <row r="260" spans="3:14" x14ac:dyDescent="0.3">
      <c r="C260" s="28"/>
      <c r="D260" s="28"/>
      <c r="E260" s="28"/>
      <c r="F260" s="152"/>
      <c r="G260" s="233"/>
      <c r="H260" s="155"/>
      <c r="I260" s="235"/>
      <c r="K260" s="159"/>
      <c r="L260" s="159"/>
      <c r="M260" s="161" t="str">
        <f t="shared" si="8"/>
        <v/>
      </c>
      <c r="N260" s="163" t="str">
        <f t="shared" si="9"/>
        <v/>
      </c>
    </row>
    <row r="261" spans="3:14" x14ac:dyDescent="0.3">
      <c r="C261" s="28"/>
      <c r="D261" s="28"/>
      <c r="E261" s="28"/>
      <c r="F261" s="152"/>
      <c r="G261" s="233"/>
      <c r="H261" s="155"/>
      <c r="I261" s="235"/>
      <c r="K261" s="159"/>
      <c r="L261" s="159"/>
      <c r="M261" s="161" t="str">
        <f t="shared" si="8"/>
        <v/>
      </c>
      <c r="N261" s="163" t="str">
        <f t="shared" si="9"/>
        <v/>
      </c>
    </row>
    <row r="262" spans="3:14" x14ac:dyDescent="0.3">
      <c r="C262" s="28"/>
      <c r="D262" s="28"/>
      <c r="E262" s="28"/>
      <c r="F262" s="152"/>
      <c r="G262" s="233"/>
      <c r="H262" s="155"/>
      <c r="I262" s="235"/>
      <c r="K262" s="159"/>
      <c r="L262" s="159"/>
      <c r="M262" s="161" t="str">
        <f t="shared" si="8"/>
        <v/>
      </c>
      <c r="N262" s="163" t="str">
        <f t="shared" si="9"/>
        <v/>
      </c>
    </row>
    <row r="263" spans="3:14" x14ac:dyDescent="0.3">
      <c r="C263" s="28"/>
      <c r="D263" s="28"/>
      <c r="E263" s="28"/>
      <c r="F263" s="152"/>
      <c r="G263" s="233"/>
      <c r="H263" s="155"/>
      <c r="I263" s="235"/>
      <c r="K263" s="159"/>
      <c r="L263" s="159"/>
      <c r="M263" s="161" t="str">
        <f t="shared" si="8"/>
        <v/>
      </c>
      <c r="N263" s="163" t="str">
        <f t="shared" si="9"/>
        <v/>
      </c>
    </row>
    <row r="264" spans="3:14" x14ac:dyDescent="0.3">
      <c r="C264" s="28"/>
      <c r="D264" s="28"/>
      <c r="E264" s="28"/>
      <c r="F264" s="152"/>
      <c r="G264" s="233"/>
      <c r="H264" s="155"/>
      <c r="I264" s="235"/>
      <c r="K264" s="159"/>
      <c r="L264" s="159"/>
      <c r="M264" s="161" t="str">
        <f t="shared" si="8"/>
        <v/>
      </c>
      <c r="N264" s="163" t="str">
        <f t="shared" si="9"/>
        <v/>
      </c>
    </row>
    <row r="265" spans="3:14" x14ac:dyDescent="0.3">
      <c r="C265" s="28"/>
      <c r="D265" s="28"/>
      <c r="E265" s="28"/>
      <c r="F265" s="152"/>
      <c r="G265" s="233"/>
      <c r="H265" s="155"/>
      <c r="I265" s="235"/>
      <c r="K265" s="159"/>
      <c r="L265" s="159"/>
      <c r="M265" s="161" t="str">
        <f t="shared" si="8"/>
        <v/>
      </c>
      <c r="N265" s="163" t="str">
        <f t="shared" si="9"/>
        <v/>
      </c>
    </row>
    <row r="266" spans="3:14" x14ac:dyDescent="0.3">
      <c r="C266" s="28"/>
      <c r="D266" s="28"/>
      <c r="E266" s="28"/>
      <c r="F266" s="152"/>
      <c r="G266" s="233"/>
      <c r="H266" s="155"/>
      <c r="I266" s="235"/>
      <c r="K266" s="159"/>
      <c r="L266" s="159"/>
      <c r="M266" s="161" t="str">
        <f t="shared" si="8"/>
        <v/>
      </c>
      <c r="N266" s="163" t="str">
        <f t="shared" si="9"/>
        <v/>
      </c>
    </row>
    <row r="267" spans="3:14" x14ac:dyDescent="0.3">
      <c r="C267" s="28"/>
      <c r="D267" s="28"/>
      <c r="E267" s="28"/>
      <c r="F267" s="152"/>
      <c r="G267" s="233"/>
      <c r="H267" s="155"/>
      <c r="I267" s="235"/>
      <c r="K267" s="159"/>
      <c r="L267" s="159"/>
      <c r="M267" s="161" t="str">
        <f t="shared" si="8"/>
        <v/>
      </c>
      <c r="N267" s="163" t="str">
        <f t="shared" si="9"/>
        <v/>
      </c>
    </row>
    <row r="268" spans="3:14" x14ac:dyDescent="0.3">
      <c r="C268" s="28"/>
      <c r="D268" s="28"/>
      <c r="E268" s="28"/>
      <c r="F268" s="152"/>
      <c r="G268" s="233"/>
      <c r="H268" s="155"/>
      <c r="I268" s="235"/>
      <c r="K268" s="159"/>
      <c r="L268" s="159"/>
      <c r="M268" s="161" t="str">
        <f t="shared" si="8"/>
        <v/>
      </c>
      <c r="N268" s="163" t="str">
        <f t="shared" si="9"/>
        <v/>
      </c>
    </row>
    <row r="269" spans="3:14" x14ac:dyDescent="0.3">
      <c r="C269" s="28"/>
      <c r="D269" s="28"/>
      <c r="E269" s="28"/>
      <c r="F269" s="152"/>
      <c r="G269" s="233"/>
      <c r="H269" s="155"/>
      <c r="I269" s="235"/>
      <c r="K269" s="159"/>
      <c r="L269" s="159"/>
      <c r="M269" s="161" t="str">
        <f t="shared" si="8"/>
        <v/>
      </c>
      <c r="N269" s="163" t="str">
        <f t="shared" si="9"/>
        <v/>
      </c>
    </row>
    <row r="270" spans="3:14" x14ac:dyDescent="0.3">
      <c r="C270" s="28"/>
      <c r="D270" s="28"/>
      <c r="E270" s="28"/>
      <c r="F270" s="152"/>
      <c r="G270" s="233"/>
      <c r="H270" s="155"/>
      <c r="I270" s="235"/>
      <c r="K270" s="159"/>
      <c r="L270" s="159"/>
      <c r="M270" s="161" t="str">
        <f t="shared" si="8"/>
        <v/>
      </c>
      <c r="N270" s="163" t="str">
        <f t="shared" si="9"/>
        <v/>
      </c>
    </row>
    <row r="271" spans="3:14" x14ac:dyDescent="0.3">
      <c r="C271" s="28"/>
      <c r="D271" s="28"/>
      <c r="E271" s="28"/>
      <c r="F271" s="152"/>
      <c r="G271" s="233"/>
      <c r="H271" s="155"/>
      <c r="I271" s="235"/>
      <c r="K271" s="159"/>
      <c r="L271" s="159"/>
      <c r="M271" s="161" t="str">
        <f t="shared" si="8"/>
        <v/>
      </c>
      <c r="N271" s="163" t="str">
        <f t="shared" si="9"/>
        <v/>
      </c>
    </row>
    <row r="272" spans="3:14" x14ac:dyDescent="0.3">
      <c r="C272" s="28"/>
      <c r="D272" s="28"/>
      <c r="E272" s="28"/>
      <c r="F272" s="152"/>
      <c r="G272" s="233"/>
      <c r="H272" s="155"/>
      <c r="I272" s="235"/>
      <c r="K272" s="159"/>
      <c r="L272" s="159"/>
      <c r="M272" s="161" t="str">
        <f t="shared" si="8"/>
        <v/>
      </c>
      <c r="N272" s="163" t="str">
        <f t="shared" si="9"/>
        <v/>
      </c>
    </row>
    <row r="273" spans="3:14" x14ac:dyDescent="0.3">
      <c r="C273" s="28"/>
      <c r="D273" s="28"/>
      <c r="E273" s="28"/>
      <c r="F273" s="152"/>
      <c r="G273" s="233"/>
      <c r="H273" s="155"/>
      <c r="I273" s="235"/>
      <c r="K273" s="159"/>
      <c r="L273" s="159"/>
      <c r="M273" s="161" t="str">
        <f t="shared" si="8"/>
        <v/>
      </c>
      <c r="N273" s="163" t="str">
        <f t="shared" si="9"/>
        <v/>
      </c>
    </row>
    <row r="274" spans="3:14" x14ac:dyDescent="0.3">
      <c r="C274" s="28"/>
      <c r="D274" s="28"/>
      <c r="E274" s="28"/>
      <c r="F274" s="152"/>
      <c r="G274" s="233"/>
      <c r="H274" s="155"/>
      <c r="I274" s="235"/>
      <c r="K274" s="159"/>
      <c r="L274" s="159"/>
      <c r="M274" s="161" t="str">
        <f t="shared" si="8"/>
        <v/>
      </c>
      <c r="N274" s="163" t="str">
        <f t="shared" si="9"/>
        <v/>
      </c>
    </row>
    <row r="275" spans="3:14" x14ac:dyDescent="0.3">
      <c r="C275" s="28"/>
      <c r="D275" s="28"/>
      <c r="E275" s="28"/>
      <c r="F275" s="152"/>
      <c r="G275" s="233"/>
      <c r="H275" s="155"/>
      <c r="I275" s="235"/>
      <c r="K275" s="159"/>
      <c r="L275" s="159"/>
      <c r="M275" s="161" t="str">
        <f t="shared" si="8"/>
        <v/>
      </c>
      <c r="N275" s="163" t="str">
        <f t="shared" si="9"/>
        <v/>
      </c>
    </row>
    <row r="276" spans="3:14" x14ac:dyDescent="0.3">
      <c r="C276" s="28"/>
      <c r="D276" s="28"/>
      <c r="E276" s="28"/>
      <c r="F276" s="152"/>
      <c r="G276" s="233"/>
      <c r="H276" s="155"/>
      <c r="I276" s="235"/>
      <c r="K276" s="159"/>
      <c r="L276" s="159"/>
      <c r="M276" s="161" t="str">
        <f t="shared" si="8"/>
        <v/>
      </c>
      <c r="N276" s="163" t="str">
        <f t="shared" si="9"/>
        <v/>
      </c>
    </row>
    <row r="277" spans="3:14" x14ac:dyDescent="0.3">
      <c r="C277" s="28"/>
      <c r="D277" s="28"/>
      <c r="E277" s="28"/>
      <c r="F277" s="152"/>
      <c r="G277" s="233"/>
      <c r="H277" s="155"/>
      <c r="I277" s="235"/>
      <c r="K277" s="159"/>
      <c r="L277" s="159"/>
      <c r="M277" s="161" t="str">
        <f t="shared" si="8"/>
        <v/>
      </c>
      <c r="N277" s="163" t="str">
        <f t="shared" si="9"/>
        <v/>
      </c>
    </row>
    <row r="278" spans="3:14" x14ac:dyDescent="0.3">
      <c r="C278" s="28"/>
      <c r="D278" s="28"/>
      <c r="E278" s="28"/>
      <c r="F278" s="152"/>
      <c r="G278" s="233"/>
      <c r="H278" s="155"/>
      <c r="I278" s="235"/>
      <c r="K278" s="159"/>
      <c r="L278" s="159"/>
      <c r="M278" s="161" t="str">
        <f t="shared" si="8"/>
        <v/>
      </c>
      <c r="N278" s="163" t="str">
        <f t="shared" si="9"/>
        <v/>
      </c>
    </row>
    <row r="279" spans="3:14" x14ac:dyDescent="0.3">
      <c r="C279" s="28"/>
      <c r="D279" s="28"/>
      <c r="E279" s="28"/>
      <c r="F279" s="152"/>
      <c r="G279" s="233"/>
      <c r="H279" s="155"/>
      <c r="I279" s="235"/>
      <c r="K279" s="159"/>
      <c r="L279" s="159"/>
      <c r="M279" s="161" t="str">
        <f t="shared" si="8"/>
        <v/>
      </c>
      <c r="N279" s="163" t="str">
        <f t="shared" si="9"/>
        <v/>
      </c>
    </row>
    <row r="280" spans="3:14" x14ac:dyDescent="0.3">
      <c r="C280" s="28"/>
      <c r="D280" s="28"/>
      <c r="E280" s="28"/>
      <c r="F280" s="152"/>
      <c r="G280" s="233"/>
      <c r="H280" s="155"/>
      <c r="I280" s="235"/>
      <c r="K280" s="159"/>
      <c r="L280" s="159"/>
      <c r="M280" s="161" t="str">
        <f t="shared" si="8"/>
        <v/>
      </c>
      <c r="N280" s="163" t="str">
        <f t="shared" si="9"/>
        <v/>
      </c>
    </row>
    <row r="281" spans="3:14" x14ac:dyDescent="0.3">
      <c r="C281" s="28"/>
      <c r="D281" s="28"/>
      <c r="E281" s="28"/>
      <c r="F281" s="152"/>
      <c r="G281" s="233"/>
      <c r="H281" s="155"/>
      <c r="I281" s="235"/>
      <c r="K281" s="159"/>
      <c r="L281" s="159"/>
      <c r="M281" s="161" t="str">
        <f t="shared" si="8"/>
        <v/>
      </c>
      <c r="N281" s="163" t="str">
        <f t="shared" si="9"/>
        <v/>
      </c>
    </row>
    <row r="282" spans="3:14" x14ac:dyDescent="0.3">
      <c r="C282" s="28"/>
      <c r="D282" s="28"/>
      <c r="E282" s="28"/>
      <c r="F282" s="152"/>
      <c r="G282" s="233"/>
      <c r="H282" s="155"/>
      <c r="I282" s="235"/>
      <c r="K282" s="159"/>
      <c r="L282" s="159"/>
      <c r="M282" s="161" t="str">
        <f t="shared" si="8"/>
        <v/>
      </c>
      <c r="N282" s="163" t="str">
        <f t="shared" si="9"/>
        <v/>
      </c>
    </row>
    <row r="283" spans="3:14" x14ac:dyDescent="0.3">
      <c r="C283" s="28"/>
      <c r="D283" s="28"/>
      <c r="E283" s="28"/>
      <c r="F283" s="152"/>
      <c r="G283" s="233"/>
      <c r="H283" s="155"/>
      <c r="I283" s="235"/>
      <c r="K283" s="159"/>
      <c r="L283" s="159"/>
      <c r="M283" s="161" t="str">
        <f t="shared" si="8"/>
        <v/>
      </c>
      <c r="N283" s="163" t="str">
        <f t="shared" si="9"/>
        <v/>
      </c>
    </row>
    <row r="284" spans="3:14" x14ac:dyDescent="0.3">
      <c r="C284" s="28"/>
      <c r="D284" s="28"/>
      <c r="E284" s="28"/>
      <c r="F284" s="152"/>
      <c r="G284" s="233"/>
      <c r="H284" s="155"/>
      <c r="I284" s="235"/>
      <c r="K284" s="159"/>
      <c r="L284" s="159"/>
      <c r="M284" s="161" t="str">
        <f t="shared" si="8"/>
        <v/>
      </c>
      <c r="N284" s="163" t="str">
        <f t="shared" si="9"/>
        <v/>
      </c>
    </row>
    <row r="285" spans="3:14" x14ac:dyDescent="0.3">
      <c r="C285" s="28"/>
      <c r="D285" s="28"/>
      <c r="E285" s="28"/>
      <c r="F285" s="152"/>
      <c r="G285" s="233"/>
      <c r="H285" s="155"/>
      <c r="I285" s="235"/>
      <c r="K285" s="159"/>
      <c r="L285" s="159"/>
      <c r="M285" s="161" t="str">
        <f t="shared" si="8"/>
        <v/>
      </c>
      <c r="N285" s="163" t="str">
        <f t="shared" si="9"/>
        <v/>
      </c>
    </row>
    <row r="286" spans="3:14" x14ac:dyDescent="0.3">
      <c r="C286" s="28"/>
      <c r="D286" s="28"/>
      <c r="E286" s="28"/>
      <c r="F286" s="152"/>
      <c r="G286" s="233"/>
      <c r="H286" s="155"/>
      <c r="I286" s="235"/>
      <c r="K286" s="159"/>
      <c r="L286" s="159"/>
      <c r="M286" s="161" t="str">
        <f t="shared" si="8"/>
        <v/>
      </c>
      <c r="N286" s="163" t="str">
        <f t="shared" si="9"/>
        <v/>
      </c>
    </row>
    <row r="287" spans="3:14" x14ac:dyDescent="0.3">
      <c r="C287" s="28"/>
      <c r="D287" s="28"/>
      <c r="E287" s="28"/>
      <c r="F287" s="152"/>
      <c r="G287" s="233"/>
      <c r="H287" s="155"/>
      <c r="I287" s="235"/>
      <c r="K287" s="159"/>
      <c r="L287" s="159"/>
      <c r="M287" s="161" t="str">
        <f t="shared" si="8"/>
        <v/>
      </c>
      <c r="N287" s="163" t="str">
        <f t="shared" si="9"/>
        <v/>
      </c>
    </row>
    <row r="288" spans="3:14" x14ac:dyDescent="0.3">
      <c r="C288" s="28"/>
      <c r="D288" s="28"/>
      <c r="E288" s="28"/>
      <c r="F288" s="152"/>
      <c r="G288" s="233"/>
      <c r="H288" s="155"/>
      <c r="I288" s="235"/>
      <c r="K288" s="159"/>
      <c r="L288" s="159"/>
      <c r="M288" s="161" t="str">
        <f t="shared" si="8"/>
        <v/>
      </c>
      <c r="N288" s="163" t="str">
        <f t="shared" si="9"/>
        <v/>
      </c>
    </row>
    <row r="289" spans="3:14" x14ac:dyDescent="0.3">
      <c r="C289" s="28"/>
      <c r="D289" s="28"/>
      <c r="E289" s="28"/>
      <c r="F289" s="152"/>
      <c r="G289" s="233"/>
      <c r="H289" s="155"/>
      <c r="I289" s="235"/>
      <c r="K289" s="159"/>
      <c r="L289" s="159"/>
      <c r="M289" s="161" t="str">
        <f t="shared" si="8"/>
        <v/>
      </c>
      <c r="N289" s="163" t="str">
        <f t="shared" si="9"/>
        <v/>
      </c>
    </row>
    <row r="290" spans="3:14" x14ac:dyDescent="0.3">
      <c r="C290" s="28"/>
      <c r="D290" s="28"/>
      <c r="E290" s="28"/>
      <c r="F290" s="152"/>
      <c r="G290" s="233"/>
      <c r="H290" s="155"/>
      <c r="I290" s="235"/>
      <c r="K290" s="159"/>
      <c r="L290" s="159"/>
      <c r="M290" s="161" t="str">
        <f t="shared" si="8"/>
        <v/>
      </c>
      <c r="N290" s="163" t="str">
        <f t="shared" si="9"/>
        <v/>
      </c>
    </row>
    <row r="291" spans="3:14" x14ac:dyDescent="0.3">
      <c r="C291" s="28"/>
      <c r="D291" s="28"/>
      <c r="E291" s="28"/>
      <c r="F291" s="152"/>
      <c r="G291" s="233"/>
      <c r="H291" s="155"/>
      <c r="I291" s="235"/>
      <c r="K291" s="159"/>
      <c r="L291" s="159"/>
      <c r="M291" s="161" t="str">
        <f t="shared" si="8"/>
        <v/>
      </c>
      <c r="N291" s="163" t="str">
        <f t="shared" si="9"/>
        <v/>
      </c>
    </row>
    <row r="292" spans="3:14" x14ac:dyDescent="0.3">
      <c r="C292" s="28"/>
      <c r="D292" s="28"/>
      <c r="E292" s="28"/>
      <c r="F292" s="152"/>
      <c r="G292" s="233"/>
      <c r="H292" s="155"/>
      <c r="I292" s="235"/>
      <c r="K292" s="159"/>
      <c r="L292" s="159"/>
      <c r="M292" s="161" t="str">
        <f t="shared" si="8"/>
        <v/>
      </c>
      <c r="N292" s="163" t="str">
        <f t="shared" si="9"/>
        <v/>
      </c>
    </row>
    <row r="293" spans="3:14" x14ac:dyDescent="0.3">
      <c r="C293" s="28"/>
      <c r="D293" s="28"/>
      <c r="E293" s="28"/>
      <c r="F293" s="152"/>
      <c r="G293" s="233"/>
      <c r="H293" s="155"/>
      <c r="I293" s="235"/>
      <c r="K293" s="159"/>
      <c r="L293" s="159"/>
      <c r="M293" s="161" t="str">
        <f t="shared" si="8"/>
        <v/>
      </c>
      <c r="N293" s="163" t="str">
        <f t="shared" si="9"/>
        <v/>
      </c>
    </row>
    <row r="294" spans="3:14" x14ac:dyDescent="0.3">
      <c r="C294" s="28"/>
      <c r="D294" s="28"/>
      <c r="E294" s="28"/>
      <c r="F294" s="152"/>
      <c r="G294" s="233"/>
      <c r="H294" s="155"/>
      <c r="I294" s="235"/>
      <c r="K294" s="159"/>
      <c r="L294" s="159"/>
      <c r="M294" s="161" t="str">
        <f t="shared" si="8"/>
        <v/>
      </c>
      <c r="N294" s="163" t="str">
        <f t="shared" si="9"/>
        <v/>
      </c>
    </row>
    <row r="295" spans="3:14" x14ac:dyDescent="0.3">
      <c r="C295" s="28"/>
      <c r="D295" s="28"/>
      <c r="E295" s="28"/>
      <c r="F295" s="152"/>
      <c r="G295" s="233"/>
      <c r="H295" s="155"/>
      <c r="I295" s="235"/>
      <c r="K295" s="159"/>
      <c r="L295" s="159"/>
      <c r="M295" s="161" t="str">
        <f t="shared" si="8"/>
        <v/>
      </c>
      <c r="N295" s="163" t="str">
        <f t="shared" si="9"/>
        <v/>
      </c>
    </row>
    <row r="296" spans="3:14" x14ac:dyDescent="0.3">
      <c r="C296" s="28"/>
      <c r="D296" s="28"/>
      <c r="E296" s="28"/>
      <c r="F296" s="152"/>
      <c r="G296" s="233"/>
      <c r="H296" s="155"/>
      <c r="I296" s="235"/>
      <c r="K296" s="159"/>
      <c r="L296" s="159"/>
      <c r="M296" s="161" t="str">
        <f t="shared" si="8"/>
        <v/>
      </c>
      <c r="N296" s="163" t="str">
        <f t="shared" si="9"/>
        <v/>
      </c>
    </row>
    <row r="297" spans="3:14" x14ac:dyDescent="0.3">
      <c r="C297" s="28"/>
      <c r="D297" s="28"/>
      <c r="E297" s="28"/>
      <c r="F297" s="152"/>
      <c r="G297" s="233"/>
      <c r="H297" s="155"/>
      <c r="I297" s="235"/>
      <c r="K297" s="159"/>
      <c r="L297" s="159"/>
      <c r="M297" s="161" t="str">
        <f t="shared" si="8"/>
        <v/>
      </c>
      <c r="N297" s="163" t="str">
        <f t="shared" si="9"/>
        <v/>
      </c>
    </row>
    <row r="298" spans="3:14" x14ac:dyDescent="0.3">
      <c r="C298" s="28"/>
      <c r="D298" s="28"/>
      <c r="E298" s="28"/>
      <c r="F298" s="152"/>
      <c r="G298" s="233"/>
      <c r="H298" s="155"/>
      <c r="I298" s="235"/>
      <c r="K298" s="159"/>
      <c r="L298" s="159"/>
      <c r="M298" s="161" t="str">
        <f t="shared" si="8"/>
        <v/>
      </c>
      <c r="N298" s="163" t="str">
        <f t="shared" si="9"/>
        <v/>
      </c>
    </row>
    <row r="299" spans="3:14" x14ac:dyDescent="0.3">
      <c r="C299" s="28"/>
      <c r="D299" s="28"/>
      <c r="E299" s="28"/>
      <c r="F299" s="152"/>
      <c r="G299" s="233"/>
      <c r="H299" s="155"/>
      <c r="I299" s="235"/>
      <c r="K299" s="159"/>
      <c r="L299" s="159"/>
      <c r="M299" s="161" t="str">
        <f t="shared" si="8"/>
        <v/>
      </c>
      <c r="N299" s="163" t="str">
        <f t="shared" si="9"/>
        <v/>
      </c>
    </row>
    <row r="300" spans="3:14" x14ac:dyDescent="0.3">
      <c r="C300" s="28"/>
      <c r="D300" s="28"/>
      <c r="E300" s="28"/>
      <c r="F300" s="152"/>
      <c r="G300" s="233"/>
      <c r="H300" s="155"/>
      <c r="I300" s="235"/>
      <c r="K300" s="159"/>
      <c r="L300" s="159"/>
      <c r="M300" s="161" t="str">
        <f t="shared" si="8"/>
        <v/>
      </c>
      <c r="N300" s="163" t="str">
        <f t="shared" si="9"/>
        <v/>
      </c>
    </row>
    <row r="301" spans="3:14" x14ac:dyDescent="0.3">
      <c r="C301" s="28"/>
      <c r="D301" s="28"/>
      <c r="E301" s="28"/>
      <c r="F301" s="152"/>
      <c r="G301" s="233"/>
      <c r="H301" s="155"/>
      <c r="I301" s="235"/>
      <c r="K301" s="159"/>
      <c r="L301" s="159"/>
      <c r="M301" s="161" t="str">
        <f t="shared" si="8"/>
        <v/>
      </c>
      <c r="N301" s="163" t="str">
        <f t="shared" si="9"/>
        <v/>
      </c>
    </row>
    <row r="302" spans="3:14" x14ac:dyDescent="0.3">
      <c r="C302" s="28"/>
      <c r="D302" s="28"/>
      <c r="E302" s="28"/>
      <c r="F302" s="152"/>
      <c r="G302" s="233"/>
      <c r="H302" s="155"/>
      <c r="I302" s="235"/>
      <c r="K302" s="159"/>
      <c r="L302" s="159"/>
      <c r="M302" s="161" t="str">
        <f t="shared" si="8"/>
        <v/>
      </c>
      <c r="N302" s="163" t="str">
        <f t="shared" si="9"/>
        <v/>
      </c>
    </row>
    <row r="303" spans="3:14" x14ac:dyDescent="0.3">
      <c r="C303" s="28"/>
      <c r="D303" s="28"/>
      <c r="E303" s="28"/>
      <c r="F303" s="152"/>
      <c r="G303" s="233"/>
      <c r="H303" s="155"/>
      <c r="I303" s="235"/>
      <c r="K303" s="159"/>
      <c r="L303" s="159"/>
      <c r="M303" s="161" t="str">
        <f t="shared" si="8"/>
        <v/>
      </c>
      <c r="N303" s="163" t="str">
        <f t="shared" si="9"/>
        <v/>
      </c>
    </row>
    <row r="304" spans="3:14" x14ac:dyDescent="0.3">
      <c r="C304" s="28"/>
      <c r="D304" s="28"/>
      <c r="E304" s="28"/>
      <c r="F304" s="152"/>
      <c r="G304" s="233"/>
      <c r="H304" s="155"/>
      <c r="I304" s="235"/>
      <c r="K304" s="159"/>
      <c r="L304" s="159"/>
      <c r="M304" s="161" t="str">
        <f t="shared" si="8"/>
        <v/>
      </c>
      <c r="N304" s="163" t="str">
        <f t="shared" si="9"/>
        <v/>
      </c>
    </row>
    <row r="305" spans="3:14" x14ac:dyDescent="0.3">
      <c r="C305" s="28"/>
      <c r="D305" s="28"/>
      <c r="E305" s="28"/>
      <c r="F305" s="152"/>
      <c r="G305" s="233"/>
      <c r="H305" s="155"/>
      <c r="I305" s="235"/>
      <c r="K305" s="159"/>
      <c r="L305" s="159"/>
      <c r="M305" s="161" t="str">
        <f t="shared" si="8"/>
        <v/>
      </c>
      <c r="N305" s="163" t="str">
        <f t="shared" si="9"/>
        <v/>
      </c>
    </row>
    <row r="306" spans="3:14" x14ac:dyDescent="0.3">
      <c r="C306" s="28"/>
      <c r="D306" s="28"/>
      <c r="E306" s="28"/>
      <c r="F306" s="152"/>
      <c r="G306" s="233"/>
      <c r="H306" s="155"/>
      <c r="I306" s="235"/>
      <c r="K306" s="159"/>
      <c r="L306" s="159"/>
      <c r="M306" s="161" t="str">
        <f t="shared" si="8"/>
        <v/>
      </c>
      <c r="N306" s="163" t="str">
        <f t="shared" si="9"/>
        <v/>
      </c>
    </row>
    <row r="307" spans="3:14" x14ac:dyDescent="0.3">
      <c r="C307" s="28"/>
      <c r="D307" s="28"/>
      <c r="E307" s="28"/>
      <c r="F307" s="152"/>
      <c r="G307" s="233"/>
      <c r="H307" s="155"/>
      <c r="I307" s="235"/>
      <c r="K307" s="159"/>
      <c r="L307" s="159"/>
      <c r="M307" s="161" t="str">
        <f t="shared" si="8"/>
        <v/>
      </c>
      <c r="N307" s="163" t="str">
        <f t="shared" si="9"/>
        <v/>
      </c>
    </row>
    <row r="308" spans="3:14" x14ac:dyDescent="0.3">
      <c r="C308" s="28"/>
      <c r="D308" s="28"/>
      <c r="E308" s="28"/>
      <c r="F308" s="152"/>
      <c r="G308" s="233"/>
      <c r="H308" s="155"/>
      <c r="I308" s="235"/>
      <c r="K308" s="159"/>
      <c r="L308" s="159"/>
      <c r="M308" s="161" t="str">
        <f t="shared" si="8"/>
        <v/>
      </c>
      <c r="N308" s="163" t="str">
        <f t="shared" si="9"/>
        <v/>
      </c>
    </row>
    <row r="309" spans="3:14" x14ac:dyDescent="0.3">
      <c r="C309" s="28"/>
      <c r="D309" s="28"/>
      <c r="E309" s="28"/>
      <c r="F309" s="152"/>
      <c r="G309" s="233"/>
      <c r="H309" s="155"/>
      <c r="I309" s="235"/>
      <c r="K309" s="159"/>
      <c r="L309" s="159"/>
      <c r="M309" s="161" t="str">
        <f t="shared" si="8"/>
        <v/>
      </c>
      <c r="N309" s="163" t="str">
        <f t="shared" si="9"/>
        <v/>
      </c>
    </row>
    <row r="310" spans="3:14" x14ac:dyDescent="0.3">
      <c r="C310" s="28"/>
      <c r="D310" s="28"/>
      <c r="E310" s="28"/>
      <c r="F310" s="152"/>
      <c r="G310" s="233"/>
      <c r="H310" s="155"/>
      <c r="I310" s="235"/>
      <c r="K310" s="159"/>
      <c r="L310" s="159"/>
      <c r="M310" s="161" t="str">
        <f t="shared" si="8"/>
        <v/>
      </c>
      <c r="N310" s="163" t="str">
        <f t="shared" si="9"/>
        <v/>
      </c>
    </row>
    <row r="311" spans="3:14" x14ac:dyDescent="0.3">
      <c r="C311" s="28"/>
      <c r="D311" s="28"/>
      <c r="E311" s="28"/>
      <c r="F311" s="152"/>
      <c r="G311" s="233"/>
      <c r="H311" s="155"/>
      <c r="I311" s="235"/>
      <c r="K311" s="159"/>
      <c r="L311" s="159"/>
      <c r="M311" s="161" t="str">
        <f t="shared" si="8"/>
        <v/>
      </c>
      <c r="N311" s="163" t="str">
        <f t="shared" si="9"/>
        <v/>
      </c>
    </row>
    <row r="312" spans="3:14" x14ac:dyDescent="0.3">
      <c r="C312" s="28"/>
      <c r="D312" s="28"/>
      <c r="E312" s="28"/>
      <c r="F312" s="152"/>
      <c r="G312" s="233"/>
      <c r="H312" s="155"/>
      <c r="I312" s="235"/>
      <c r="K312" s="159"/>
      <c r="L312" s="159"/>
      <c r="M312" s="161" t="str">
        <f t="shared" si="8"/>
        <v/>
      </c>
      <c r="N312" s="163" t="str">
        <f t="shared" si="9"/>
        <v/>
      </c>
    </row>
    <row r="313" spans="3:14" x14ac:dyDescent="0.3">
      <c r="C313" s="28"/>
      <c r="D313" s="28"/>
      <c r="E313" s="28"/>
      <c r="F313" s="152"/>
      <c r="G313" s="233"/>
      <c r="H313" s="155"/>
      <c r="I313" s="235"/>
      <c r="K313" s="159"/>
      <c r="L313" s="159"/>
      <c r="M313" s="161" t="str">
        <f t="shared" si="8"/>
        <v/>
      </c>
      <c r="N313" s="163" t="str">
        <f t="shared" si="9"/>
        <v/>
      </c>
    </row>
    <row r="314" spans="3:14" x14ac:dyDescent="0.3">
      <c r="C314" s="28"/>
      <c r="D314" s="28"/>
      <c r="E314" s="28"/>
      <c r="F314" s="152"/>
      <c r="G314" s="233"/>
      <c r="H314" s="155"/>
      <c r="I314" s="235"/>
      <c r="K314" s="159"/>
      <c r="L314" s="159"/>
      <c r="M314" s="161" t="str">
        <f t="shared" si="8"/>
        <v/>
      </c>
      <c r="N314" s="163" t="str">
        <f t="shared" si="9"/>
        <v/>
      </c>
    </row>
    <row r="315" spans="3:14" x14ac:dyDescent="0.3">
      <c r="C315" s="28"/>
      <c r="D315" s="28"/>
      <c r="E315" s="28"/>
      <c r="F315" s="152"/>
      <c r="G315" s="233"/>
      <c r="H315" s="155"/>
      <c r="I315" s="235"/>
      <c r="K315" s="159"/>
      <c r="L315" s="159"/>
      <c r="M315" s="161" t="str">
        <f t="shared" si="8"/>
        <v/>
      </c>
      <c r="N315" s="163" t="str">
        <f t="shared" si="9"/>
        <v/>
      </c>
    </row>
    <row r="316" spans="3:14" x14ac:dyDescent="0.3">
      <c r="C316" s="28"/>
      <c r="D316" s="28"/>
      <c r="E316" s="28"/>
      <c r="F316" s="152"/>
      <c r="G316" s="233"/>
      <c r="H316" s="155"/>
      <c r="I316" s="235"/>
      <c r="K316" s="159"/>
      <c r="L316" s="159"/>
      <c r="M316" s="161" t="str">
        <f t="shared" si="8"/>
        <v/>
      </c>
      <c r="N316" s="163" t="str">
        <f t="shared" si="9"/>
        <v/>
      </c>
    </row>
    <row r="317" spans="3:14" x14ac:dyDescent="0.3">
      <c r="C317" s="28"/>
      <c r="D317" s="28"/>
      <c r="E317" s="28"/>
      <c r="F317" s="152"/>
      <c r="G317" s="233"/>
      <c r="H317" s="155"/>
      <c r="I317" s="235"/>
      <c r="K317" s="159"/>
      <c r="L317" s="159"/>
      <c r="M317" s="161" t="str">
        <f t="shared" si="8"/>
        <v/>
      </c>
      <c r="N317" s="163" t="str">
        <f t="shared" si="9"/>
        <v/>
      </c>
    </row>
    <row r="318" spans="3:14" x14ac:dyDescent="0.3">
      <c r="C318" s="28"/>
      <c r="D318" s="28"/>
      <c r="E318" s="28"/>
      <c r="F318" s="152"/>
      <c r="G318" s="233"/>
      <c r="H318" s="155"/>
      <c r="I318" s="235"/>
      <c r="K318" s="159"/>
      <c r="L318" s="159"/>
      <c r="M318" s="161" t="str">
        <f t="shared" si="8"/>
        <v/>
      </c>
      <c r="N318" s="163" t="str">
        <f t="shared" si="9"/>
        <v/>
      </c>
    </row>
    <row r="319" spans="3:14" x14ac:dyDescent="0.3">
      <c r="C319" s="28"/>
      <c r="D319" s="28"/>
      <c r="E319" s="28"/>
      <c r="F319" s="152"/>
      <c r="G319" s="233"/>
      <c r="H319" s="155"/>
      <c r="I319" s="235"/>
      <c r="K319" s="159"/>
      <c r="L319" s="159"/>
      <c r="M319" s="161" t="str">
        <f t="shared" si="8"/>
        <v/>
      </c>
      <c r="N319" s="163" t="str">
        <f t="shared" si="9"/>
        <v/>
      </c>
    </row>
    <row r="320" spans="3:14" x14ac:dyDescent="0.3">
      <c r="C320" s="28"/>
      <c r="D320" s="28"/>
      <c r="E320" s="28"/>
      <c r="F320" s="152"/>
      <c r="G320" s="233"/>
      <c r="H320" s="155"/>
      <c r="I320" s="235"/>
      <c r="K320" s="159"/>
      <c r="L320" s="159"/>
      <c r="M320" s="161" t="str">
        <f t="shared" si="8"/>
        <v/>
      </c>
      <c r="N320" s="163" t="str">
        <f t="shared" si="9"/>
        <v/>
      </c>
    </row>
    <row r="321" spans="3:14" x14ac:dyDescent="0.3">
      <c r="C321" s="28"/>
      <c r="D321" s="28"/>
      <c r="E321" s="28"/>
      <c r="F321" s="152"/>
      <c r="G321" s="233"/>
      <c r="H321" s="155"/>
      <c r="I321" s="235"/>
      <c r="K321" s="159"/>
      <c r="L321" s="159"/>
      <c r="M321" s="161" t="str">
        <f t="shared" si="8"/>
        <v/>
      </c>
      <c r="N321" s="163" t="str">
        <f t="shared" si="9"/>
        <v/>
      </c>
    </row>
    <row r="322" spans="3:14" x14ac:dyDescent="0.3">
      <c r="C322" s="28"/>
      <c r="D322" s="28"/>
      <c r="E322" s="28"/>
      <c r="F322" s="152"/>
      <c r="G322" s="233"/>
      <c r="H322" s="155"/>
      <c r="I322" s="235"/>
      <c r="K322" s="159"/>
      <c r="L322" s="159"/>
      <c r="M322" s="161" t="str">
        <f t="shared" si="8"/>
        <v/>
      </c>
      <c r="N322" s="163" t="str">
        <f t="shared" si="9"/>
        <v/>
      </c>
    </row>
    <row r="323" spans="3:14" x14ac:dyDescent="0.3">
      <c r="C323" s="28"/>
      <c r="D323" s="28"/>
      <c r="E323" s="28"/>
      <c r="F323" s="152"/>
      <c r="G323" s="233"/>
      <c r="H323" s="155"/>
      <c r="I323" s="235"/>
      <c r="K323" s="159"/>
      <c r="L323" s="159"/>
      <c r="M323" s="161" t="str">
        <f t="shared" ref="M323:M386" si="10">IF(OR(K323="",L323=""),"",L323-K323)</f>
        <v/>
      </c>
      <c r="N323" s="163" t="str">
        <f t="shared" ref="N323:N386" si="11">IF(OR(K323="",L323=""),"",IF(AND(H323="STANDARD",I323="NO",M323&lt;31),"YES",IF(AND(H323="STANDARD",I323="YES",M323&lt;45),"YES",IF(AND(H323="EXPEDITED",I323="NO",M323&lt;=3),"YES",IF(AND(H323="EXPEDITED",I323="YES",M323&lt;18),"YES","NO")))))</f>
        <v/>
      </c>
    </row>
    <row r="324" spans="3:14" x14ac:dyDescent="0.3">
      <c r="C324" s="28"/>
      <c r="D324" s="28"/>
      <c r="E324" s="28"/>
      <c r="F324" s="152"/>
      <c r="G324" s="233"/>
      <c r="H324" s="155"/>
      <c r="I324" s="235"/>
      <c r="K324" s="159"/>
      <c r="L324" s="159"/>
      <c r="M324" s="161" t="str">
        <f t="shared" si="10"/>
        <v/>
      </c>
      <c r="N324" s="163" t="str">
        <f t="shared" si="11"/>
        <v/>
      </c>
    </row>
    <row r="325" spans="3:14" x14ac:dyDescent="0.3">
      <c r="C325" s="28"/>
      <c r="D325" s="28"/>
      <c r="E325" s="28"/>
      <c r="F325" s="152"/>
      <c r="G325" s="233"/>
      <c r="H325" s="155"/>
      <c r="I325" s="235"/>
      <c r="K325" s="159"/>
      <c r="L325" s="159"/>
      <c r="M325" s="161" t="str">
        <f t="shared" si="10"/>
        <v/>
      </c>
      <c r="N325" s="163" t="str">
        <f t="shared" si="11"/>
        <v/>
      </c>
    </row>
    <row r="326" spans="3:14" x14ac:dyDescent="0.3">
      <c r="C326" s="28"/>
      <c r="D326" s="28"/>
      <c r="E326" s="28"/>
      <c r="F326" s="152"/>
      <c r="G326" s="233"/>
      <c r="H326" s="155"/>
      <c r="I326" s="235"/>
      <c r="K326" s="159"/>
      <c r="L326" s="159"/>
      <c r="M326" s="161" t="str">
        <f t="shared" si="10"/>
        <v/>
      </c>
      <c r="N326" s="163" t="str">
        <f t="shared" si="11"/>
        <v/>
      </c>
    </row>
    <row r="327" spans="3:14" x14ac:dyDescent="0.3">
      <c r="C327" s="28"/>
      <c r="D327" s="28"/>
      <c r="E327" s="28"/>
      <c r="F327" s="152"/>
      <c r="G327" s="233"/>
      <c r="H327" s="155"/>
      <c r="I327" s="235"/>
      <c r="K327" s="159"/>
      <c r="L327" s="159"/>
      <c r="M327" s="161" t="str">
        <f t="shared" si="10"/>
        <v/>
      </c>
      <c r="N327" s="163" t="str">
        <f t="shared" si="11"/>
        <v/>
      </c>
    </row>
    <row r="328" spans="3:14" x14ac:dyDescent="0.3">
      <c r="C328" s="28"/>
      <c r="D328" s="28"/>
      <c r="E328" s="28"/>
      <c r="F328" s="152"/>
      <c r="G328" s="233"/>
      <c r="H328" s="155"/>
      <c r="I328" s="235"/>
      <c r="K328" s="159"/>
      <c r="L328" s="159"/>
      <c r="M328" s="161" t="str">
        <f t="shared" si="10"/>
        <v/>
      </c>
      <c r="N328" s="163" t="str">
        <f t="shared" si="11"/>
        <v/>
      </c>
    </row>
    <row r="329" spans="3:14" x14ac:dyDescent="0.3">
      <c r="C329" s="28"/>
      <c r="D329" s="28"/>
      <c r="E329" s="28"/>
      <c r="F329" s="152"/>
      <c r="G329" s="233"/>
      <c r="H329" s="155"/>
      <c r="I329" s="235"/>
      <c r="K329" s="159"/>
      <c r="L329" s="159"/>
      <c r="M329" s="161" t="str">
        <f t="shared" si="10"/>
        <v/>
      </c>
      <c r="N329" s="163" t="str">
        <f t="shared" si="11"/>
        <v/>
      </c>
    </row>
    <row r="330" spans="3:14" x14ac:dyDescent="0.3">
      <c r="C330" s="28"/>
      <c r="D330" s="28"/>
      <c r="E330" s="28"/>
      <c r="F330" s="152"/>
      <c r="G330" s="233"/>
      <c r="H330" s="155"/>
      <c r="I330" s="235"/>
      <c r="K330" s="159"/>
      <c r="L330" s="159"/>
      <c r="M330" s="161" t="str">
        <f t="shared" si="10"/>
        <v/>
      </c>
      <c r="N330" s="163" t="str">
        <f t="shared" si="11"/>
        <v/>
      </c>
    </row>
    <row r="331" spans="3:14" x14ac:dyDescent="0.3">
      <c r="C331" s="28"/>
      <c r="D331" s="28"/>
      <c r="E331" s="28"/>
      <c r="F331" s="152"/>
      <c r="G331" s="233"/>
      <c r="H331" s="155"/>
      <c r="I331" s="235"/>
      <c r="K331" s="159"/>
      <c r="L331" s="159"/>
      <c r="M331" s="161" t="str">
        <f t="shared" si="10"/>
        <v/>
      </c>
      <c r="N331" s="163" t="str">
        <f t="shared" si="11"/>
        <v/>
      </c>
    </row>
    <row r="332" spans="3:14" x14ac:dyDescent="0.3">
      <c r="C332" s="28"/>
      <c r="D332" s="28"/>
      <c r="E332" s="28"/>
      <c r="F332" s="152"/>
      <c r="G332" s="233"/>
      <c r="H332" s="155"/>
      <c r="I332" s="235"/>
      <c r="K332" s="159"/>
      <c r="L332" s="159"/>
      <c r="M332" s="161" t="str">
        <f t="shared" si="10"/>
        <v/>
      </c>
      <c r="N332" s="163" t="str">
        <f t="shared" si="11"/>
        <v/>
      </c>
    </row>
    <row r="333" spans="3:14" x14ac:dyDescent="0.3">
      <c r="C333" s="28"/>
      <c r="D333" s="28"/>
      <c r="E333" s="28"/>
      <c r="F333" s="152"/>
      <c r="G333" s="233"/>
      <c r="H333" s="155"/>
      <c r="I333" s="235"/>
      <c r="K333" s="159"/>
      <c r="L333" s="159"/>
      <c r="M333" s="161" t="str">
        <f t="shared" si="10"/>
        <v/>
      </c>
      <c r="N333" s="163" t="str">
        <f t="shared" si="11"/>
        <v/>
      </c>
    </row>
    <row r="334" spans="3:14" x14ac:dyDescent="0.3">
      <c r="C334" s="28"/>
      <c r="D334" s="28"/>
      <c r="E334" s="28"/>
      <c r="F334" s="152"/>
      <c r="G334" s="233"/>
      <c r="H334" s="155"/>
      <c r="I334" s="235"/>
      <c r="K334" s="159"/>
      <c r="L334" s="159"/>
      <c r="M334" s="161" t="str">
        <f t="shared" si="10"/>
        <v/>
      </c>
      <c r="N334" s="163" t="str">
        <f t="shared" si="11"/>
        <v/>
      </c>
    </row>
    <row r="335" spans="3:14" x14ac:dyDescent="0.3">
      <c r="C335" s="28"/>
      <c r="D335" s="28"/>
      <c r="E335" s="28"/>
      <c r="F335" s="152"/>
      <c r="G335" s="233"/>
      <c r="H335" s="155"/>
      <c r="I335" s="235"/>
      <c r="K335" s="159"/>
      <c r="L335" s="159"/>
      <c r="M335" s="161" t="str">
        <f t="shared" si="10"/>
        <v/>
      </c>
      <c r="N335" s="163" t="str">
        <f t="shared" si="11"/>
        <v/>
      </c>
    </row>
    <row r="336" spans="3:14" x14ac:dyDescent="0.3">
      <c r="C336" s="28"/>
      <c r="D336" s="28"/>
      <c r="E336" s="28"/>
      <c r="F336" s="152"/>
      <c r="G336" s="233"/>
      <c r="H336" s="155"/>
      <c r="I336" s="235"/>
      <c r="K336" s="159"/>
      <c r="L336" s="159"/>
      <c r="M336" s="161" t="str">
        <f t="shared" si="10"/>
        <v/>
      </c>
      <c r="N336" s="163" t="str">
        <f t="shared" si="11"/>
        <v/>
      </c>
    </row>
    <row r="337" spans="3:14" x14ac:dyDescent="0.3">
      <c r="C337" s="28"/>
      <c r="D337" s="28"/>
      <c r="E337" s="28"/>
      <c r="F337" s="152"/>
      <c r="G337" s="233"/>
      <c r="H337" s="155"/>
      <c r="I337" s="235"/>
      <c r="K337" s="159"/>
      <c r="L337" s="159"/>
      <c r="M337" s="161" t="str">
        <f t="shared" si="10"/>
        <v/>
      </c>
      <c r="N337" s="163" t="str">
        <f t="shared" si="11"/>
        <v/>
      </c>
    </row>
    <row r="338" spans="3:14" x14ac:dyDescent="0.3">
      <c r="C338" s="28"/>
      <c r="D338" s="28"/>
      <c r="E338" s="28"/>
      <c r="F338" s="152"/>
      <c r="G338" s="233"/>
      <c r="H338" s="155"/>
      <c r="I338" s="235"/>
      <c r="K338" s="159"/>
      <c r="L338" s="159"/>
      <c r="M338" s="161" t="str">
        <f t="shared" si="10"/>
        <v/>
      </c>
      <c r="N338" s="163" t="str">
        <f t="shared" si="11"/>
        <v/>
      </c>
    </row>
    <row r="339" spans="3:14" x14ac:dyDescent="0.3">
      <c r="C339" s="28"/>
      <c r="D339" s="28"/>
      <c r="E339" s="28"/>
      <c r="F339" s="152"/>
      <c r="G339" s="233"/>
      <c r="H339" s="155"/>
      <c r="I339" s="235"/>
      <c r="K339" s="159"/>
      <c r="L339" s="159"/>
      <c r="M339" s="161" t="str">
        <f t="shared" si="10"/>
        <v/>
      </c>
      <c r="N339" s="163" t="str">
        <f t="shared" si="11"/>
        <v/>
      </c>
    </row>
    <row r="340" spans="3:14" x14ac:dyDescent="0.3">
      <c r="C340" s="28"/>
      <c r="D340" s="28"/>
      <c r="E340" s="28"/>
      <c r="F340" s="152"/>
      <c r="G340" s="233"/>
      <c r="H340" s="155"/>
      <c r="I340" s="235"/>
      <c r="K340" s="159"/>
      <c r="L340" s="159"/>
      <c r="M340" s="161" t="str">
        <f t="shared" si="10"/>
        <v/>
      </c>
      <c r="N340" s="163" t="str">
        <f t="shared" si="11"/>
        <v/>
      </c>
    </row>
    <row r="341" spans="3:14" x14ac:dyDescent="0.3">
      <c r="C341" s="28"/>
      <c r="D341" s="28"/>
      <c r="E341" s="28"/>
      <c r="F341" s="152"/>
      <c r="G341" s="233"/>
      <c r="H341" s="155"/>
      <c r="I341" s="235"/>
      <c r="K341" s="159"/>
      <c r="L341" s="159"/>
      <c r="M341" s="161" t="str">
        <f t="shared" si="10"/>
        <v/>
      </c>
      <c r="N341" s="163" t="str">
        <f t="shared" si="11"/>
        <v/>
      </c>
    </row>
    <row r="342" spans="3:14" x14ac:dyDescent="0.3">
      <c r="C342" s="28"/>
      <c r="D342" s="28"/>
      <c r="E342" s="28"/>
      <c r="F342" s="152"/>
      <c r="G342" s="233"/>
      <c r="H342" s="155"/>
      <c r="I342" s="235"/>
      <c r="K342" s="159"/>
      <c r="L342" s="159"/>
      <c r="M342" s="161" t="str">
        <f t="shared" si="10"/>
        <v/>
      </c>
      <c r="N342" s="163" t="str">
        <f t="shared" si="11"/>
        <v/>
      </c>
    </row>
    <row r="343" spans="3:14" x14ac:dyDescent="0.3">
      <c r="C343" s="28"/>
      <c r="D343" s="28"/>
      <c r="E343" s="28"/>
      <c r="F343" s="152"/>
      <c r="G343" s="233"/>
      <c r="H343" s="155"/>
      <c r="I343" s="235"/>
      <c r="K343" s="159"/>
      <c r="L343" s="159"/>
      <c r="M343" s="161" t="str">
        <f t="shared" si="10"/>
        <v/>
      </c>
      <c r="N343" s="163" t="str">
        <f t="shared" si="11"/>
        <v/>
      </c>
    </row>
    <row r="344" spans="3:14" x14ac:dyDescent="0.3">
      <c r="C344" s="28"/>
      <c r="D344" s="28"/>
      <c r="E344" s="28"/>
      <c r="F344" s="152"/>
      <c r="G344" s="233"/>
      <c r="H344" s="155"/>
      <c r="I344" s="235"/>
      <c r="K344" s="159"/>
      <c r="L344" s="159"/>
      <c r="M344" s="161" t="str">
        <f t="shared" si="10"/>
        <v/>
      </c>
      <c r="N344" s="163" t="str">
        <f t="shared" si="11"/>
        <v/>
      </c>
    </row>
    <row r="345" spans="3:14" x14ac:dyDescent="0.3">
      <c r="C345" s="28"/>
      <c r="D345" s="28"/>
      <c r="E345" s="28"/>
      <c r="F345" s="152"/>
      <c r="G345" s="233"/>
      <c r="H345" s="155"/>
      <c r="I345" s="235"/>
      <c r="K345" s="159"/>
      <c r="L345" s="159"/>
      <c r="M345" s="161" t="str">
        <f t="shared" si="10"/>
        <v/>
      </c>
      <c r="N345" s="163" t="str">
        <f t="shared" si="11"/>
        <v/>
      </c>
    </row>
    <row r="346" spans="3:14" x14ac:dyDescent="0.3">
      <c r="C346" s="28"/>
      <c r="D346" s="28"/>
      <c r="E346" s="28"/>
      <c r="F346" s="152"/>
      <c r="G346" s="233"/>
      <c r="H346" s="155"/>
      <c r="I346" s="235"/>
      <c r="K346" s="159"/>
      <c r="L346" s="159"/>
      <c r="M346" s="161" t="str">
        <f t="shared" si="10"/>
        <v/>
      </c>
      <c r="N346" s="163" t="str">
        <f t="shared" si="11"/>
        <v/>
      </c>
    </row>
    <row r="347" spans="3:14" x14ac:dyDescent="0.3">
      <c r="C347" s="28"/>
      <c r="D347" s="28"/>
      <c r="E347" s="28"/>
      <c r="F347" s="152"/>
      <c r="G347" s="233"/>
      <c r="H347" s="155"/>
      <c r="I347" s="235"/>
      <c r="K347" s="159"/>
      <c r="L347" s="159"/>
      <c r="M347" s="161" t="str">
        <f t="shared" si="10"/>
        <v/>
      </c>
      <c r="N347" s="163" t="str">
        <f t="shared" si="11"/>
        <v/>
      </c>
    </row>
    <row r="348" spans="3:14" x14ac:dyDescent="0.3">
      <c r="C348" s="28"/>
      <c r="D348" s="28"/>
      <c r="E348" s="28"/>
      <c r="F348" s="152"/>
      <c r="G348" s="233"/>
      <c r="H348" s="155"/>
      <c r="I348" s="235"/>
      <c r="K348" s="159"/>
      <c r="L348" s="159"/>
      <c r="M348" s="161" t="str">
        <f t="shared" si="10"/>
        <v/>
      </c>
      <c r="N348" s="163" t="str">
        <f t="shared" si="11"/>
        <v/>
      </c>
    </row>
    <row r="349" spans="3:14" x14ac:dyDescent="0.3">
      <c r="C349" s="28"/>
      <c r="D349" s="28"/>
      <c r="E349" s="28"/>
      <c r="F349" s="152"/>
      <c r="G349" s="233"/>
      <c r="H349" s="155"/>
      <c r="I349" s="235"/>
      <c r="K349" s="159"/>
      <c r="L349" s="159"/>
      <c r="M349" s="161" t="str">
        <f t="shared" si="10"/>
        <v/>
      </c>
      <c r="N349" s="163" t="str">
        <f t="shared" si="11"/>
        <v/>
      </c>
    </row>
    <row r="350" spans="3:14" x14ac:dyDescent="0.3">
      <c r="C350" s="28"/>
      <c r="D350" s="28"/>
      <c r="E350" s="28"/>
      <c r="F350" s="152"/>
      <c r="G350" s="233"/>
      <c r="H350" s="155"/>
      <c r="I350" s="235"/>
      <c r="K350" s="159"/>
      <c r="L350" s="159"/>
      <c r="M350" s="161" t="str">
        <f t="shared" si="10"/>
        <v/>
      </c>
      <c r="N350" s="163" t="str">
        <f t="shared" si="11"/>
        <v/>
      </c>
    </row>
    <row r="351" spans="3:14" x14ac:dyDescent="0.3">
      <c r="C351" s="28"/>
      <c r="D351" s="28"/>
      <c r="E351" s="28"/>
      <c r="F351" s="152"/>
      <c r="G351" s="233"/>
      <c r="H351" s="155"/>
      <c r="I351" s="235"/>
      <c r="K351" s="159"/>
      <c r="L351" s="159"/>
      <c r="M351" s="161" t="str">
        <f t="shared" si="10"/>
        <v/>
      </c>
      <c r="N351" s="163" t="str">
        <f t="shared" si="11"/>
        <v/>
      </c>
    </row>
    <row r="352" spans="3:14" x14ac:dyDescent="0.3">
      <c r="C352" s="28"/>
      <c r="D352" s="28"/>
      <c r="E352" s="28"/>
      <c r="F352" s="152"/>
      <c r="G352" s="233"/>
      <c r="H352" s="155"/>
      <c r="I352" s="235"/>
      <c r="K352" s="159"/>
      <c r="L352" s="159"/>
      <c r="M352" s="161" t="str">
        <f t="shared" si="10"/>
        <v/>
      </c>
      <c r="N352" s="163" t="str">
        <f t="shared" si="11"/>
        <v/>
      </c>
    </row>
    <row r="353" spans="3:14" x14ac:dyDescent="0.3">
      <c r="C353" s="28"/>
      <c r="D353" s="28"/>
      <c r="E353" s="28"/>
      <c r="F353" s="152"/>
      <c r="G353" s="233"/>
      <c r="H353" s="155"/>
      <c r="I353" s="235"/>
      <c r="K353" s="159"/>
      <c r="L353" s="159"/>
      <c r="M353" s="161" t="str">
        <f t="shared" si="10"/>
        <v/>
      </c>
      <c r="N353" s="163" t="str">
        <f t="shared" si="11"/>
        <v/>
      </c>
    </row>
    <row r="354" spans="3:14" x14ac:dyDescent="0.3">
      <c r="C354" s="28"/>
      <c r="D354" s="28"/>
      <c r="E354" s="28"/>
      <c r="F354" s="152"/>
      <c r="G354" s="233"/>
      <c r="H354" s="155"/>
      <c r="I354" s="235"/>
      <c r="K354" s="159"/>
      <c r="L354" s="159"/>
      <c r="M354" s="161" t="str">
        <f t="shared" si="10"/>
        <v/>
      </c>
      <c r="N354" s="163" t="str">
        <f t="shared" si="11"/>
        <v/>
      </c>
    </row>
    <row r="355" spans="3:14" x14ac:dyDescent="0.3">
      <c r="C355" s="28"/>
      <c r="D355" s="28"/>
      <c r="E355" s="28"/>
      <c r="F355" s="152"/>
      <c r="G355" s="233"/>
      <c r="H355" s="155"/>
      <c r="I355" s="235"/>
      <c r="K355" s="159"/>
      <c r="L355" s="159"/>
      <c r="M355" s="161" t="str">
        <f t="shared" si="10"/>
        <v/>
      </c>
      <c r="N355" s="163" t="str">
        <f t="shared" si="11"/>
        <v/>
      </c>
    </row>
    <row r="356" spans="3:14" x14ac:dyDescent="0.3">
      <c r="C356" s="28"/>
      <c r="D356" s="28"/>
      <c r="E356" s="28"/>
      <c r="F356" s="152"/>
      <c r="G356" s="233"/>
      <c r="H356" s="155"/>
      <c r="I356" s="235"/>
      <c r="K356" s="159"/>
      <c r="L356" s="159"/>
      <c r="M356" s="161" t="str">
        <f t="shared" si="10"/>
        <v/>
      </c>
      <c r="N356" s="163" t="str">
        <f t="shared" si="11"/>
        <v/>
      </c>
    </row>
    <row r="357" spans="3:14" x14ac:dyDescent="0.3">
      <c r="C357" s="28"/>
      <c r="D357" s="28"/>
      <c r="E357" s="28"/>
      <c r="F357" s="152"/>
      <c r="G357" s="233"/>
      <c r="H357" s="155"/>
      <c r="I357" s="235"/>
      <c r="K357" s="159"/>
      <c r="L357" s="159"/>
      <c r="M357" s="161" t="str">
        <f t="shared" si="10"/>
        <v/>
      </c>
      <c r="N357" s="163" t="str">
        <f t="shared" si="11"/>
        <v/>
      </c>
    </row>
    <row r="358" spans="3:14" x14ac:dyDescent="0.3">
      <c r="C358" s="28"/>
      <c r="D358" s="28"/>
      <c r="E358" s="28"/>
      <c r="F358" s="152"/>
      <c r="G358" s="233"/>
      <c r="H358" s="155"/>
      <c r="I358" s="235"/>
      <c r="K358" s="159"/>
      <c r="L358" s="159"/>
      <c r="M358" s="161" t="str">
        <f t="shared" si="10"/>
        <v/>
      </c>
      <c r="N358" s="163" t="str">
        <f t="shared" si="11"/>
        <v/>
      </c>
    </row>
    <row r="359" spans="3:14" x14ac:dyDescent="0.3">
      <c r="C359" s="28"/>
      <c r="D359" s="28"/>
      <c r="E359" s="28"/>
      <c r="F359" s="152"/>
      <c r="G359" s="233"/>
      <c r="H359" s="155"/>
      <c r="I359" s="235"/>
      <c r="K359" s="159"/>
      <c r="L359" s="159"/>
      <c r="M359" s="161" t="str">
        <f t="shared" si="10"/>
        <v/>
      </c>
      <c r="N359" s="163" t="str">
        <f t="shared" si="11"/>
        <v/>
      </c>
    </row>
    <row r="360" spans="3:14" x14ac:dyDescent="0.3">
      <c r="C360" s="28"/>
      <c r="D360" s="28"/>
      <c r="E360" s="28"/>
      <c r="F360" s="152"/>
      <c r="G360" s="233"/>
      <c r="H360" s="155"/>
      <c r="I360" s="235"/>
      <c r="K360" s="159"/>
      <c r="L360" s="159"/>
      <c r="M360" s="161" t="str">
        <f t="shared" si="10"/>
        <v/>
      </c>
      <c r="N360" s="163" t="str">
        <f t="shared" si="11"/>
        <v/>
      </c>
    </row>
    <row r="361" spans="3:14" x14ac:dyDescent="0.3">
      <c r="C361" s="28"/>
      <c r="D361" s="28"/>
      <c r="E361" s="28"/>
      <c r="F361" s="152"/>
      <c r="G361" s="233"/>
      <c r="H361" s="155"/>
      <c r="I361" s="235"/>
      <c r="K361" s="159"/>
      <c r="L361" s="159"/>
      <c r="M361" s="161" t="str">
        <f t="shared" si="10"/>
        <v/>
      </c>
      <c r="N361" s="163" t="str">
        <f t="shared" si="11"/>
        <v/>
      </c>
    </row>
    <row r="362" spans="3:14" x14ac:dyDescent="0.3">
      <c r="C362" s="28"/>
      <c r="D362" s="28"/>
      <c r="E362" s="28"/>
      <c r="F362" s="152"/>
      <c r="G362" s="233"/>
      <c r="H362" s="155"/>
      <c r="I362" s="235"/>
      <c r="K362" s="159"/>
      <c r="L362" s="159"/>
      <c r="M362" s="161" t="str">
        <f t="shared" si="10"/>
        <v/>
      </c>
      <c r="N362" s="163" t="str">
        <f t="shared" si="11"/>
        <v/>
      </c>
    </row>
    <row r="363" spans="3:14" x14ac:dyDescent="0.3">
      <c r="C363" s="28"/>
      <c r="D363" s="28"/>
      <c r="E363" s="28"/>
      <c r="F363" s="152"/>
      <c r="G363" s="233"/>
      <c r="H363" s="155"/>
      <c r="I363" s="235"/>
      <c r="K363" s="159"/>
      <c r="L363" s="159"/>
      <c r="M363" s="161" t="str">
        <f t="shared" si="10"/>
        <v/>
      </c>
      <c r="N363" s="163" t="str">
        <f t="shared" si="11"/>
        <v/>
      </c>
    </row>
    <row r="364" spans="3:14" x14ac:dyDescent="0.3">
      <c r="C364" s="28"/>
      <c r="D364" s="28"/>
      <c r="E364" s="28"/>
      <c r="F364" s="152"/>
      <c r="G364" s="233"/>
      <c r="H364" s="155"/>
      <c r="I364" s="235"/>
      <c r="K364" s="159"/>
      <c r="L364" s="159"/>
      <c r="M364" s="161" t="str">
        <f t="shared" si="10"/>
        <v/>
      </c>
      <c r="N364" s="163" t="str">
        <f t="shared" si="11"/>
        <v/>
      </c>
    </row>
    <row r="365" spans="3:14" x14ac:dyDescent="0.3">
      <c r="C365" s="28"/>
      <c r="D365" s="28"/>
      <c r="E365" s="28"/>
      <c r="F365" s="152"/>
      <c r="G365" s="233"/>
      <c r="H365" s="155"/>
      <c r="I365" s="235"/>
      <c r="K365" s="159"/>
      <c r="L365" s="159"/>
      <c r="M365" s="161" t="str">
        <f t="shared" si="10"/>
        <v/>
      </c>
      <c r="N365" s="163" t="str">
        <f t="shared" si="11"/>
        <v/>
      </c>
    </row>
    <row r="366" spans="3:14" x14ac:dyDescent="0.3">
      <c r="C366" s="28"/>
      <c r="D366" s="28"/>
      <c r="E366" s="28"/>
      <c r="F366" s="152"/>
      <c r="G366" s="233"/>
      <c r="H366" s="155"/>
      <c r="I366" s="235"/>
      <c r="K366" s="159"/>
      <c r="L366" s="159"/>
      <c r="M366" s="161" t="str">
        <f t="shared" si="10"/>
        <v/>
      </c>
      <c r="N366" s="163" t="str">
        <f t="shared" si="11"/>
        <v/>
      </c>
    </row>
    <row r="367" spans="3:14" x14ac:dyDescent="0.3">
      <c r="C367" s="28"/>
      <c r="D367" s="28"/>
      <c r="E367" s="28"/>
      <c r="F367" s="152"/>
      <c r="G367" s="233"/>
      <c r="H367" s="155"/>
      <c r="I367" s="235"/>
      <c r="K367" s="159"/>
      <c r="L367" s="159"/>
      <c r="M367" s="161" t="str">
        <f t="shared" si="10"/>
        <v/>
      </c>
      <c r="N367" s="163" t="str">
        <f t="shared" si="11"/>
        <v/>
      </c>
    </row>
    <row r="368" spans="3:14" x14ac:dyDescent="0.3">
      <c r="C368" s="28"/>
      <c r="D368" s="28"/>
      <c r="E368" s="28"/>
      <c r="F368" s="152"/>
      <c r="G368" s="233"/>
      <c r="H368" s="155"/>
      <c r="I368" s="235"/>
      <c r="K368" s="159"/>
      <c r="L368" s="159"/>
      <c r="M368" s="161" t="str">
        <f t="shared" si="10"/>
        <v/>
      </c>
      <c r="N368" s="163" t="str">
        <f t="shared" si="11"/>
        <v/>
      </c>
    </row>
    <row r="369" spans="3:14" x14ac:dyDescent="0.3">
      <c r="C369" s="28"/>
      <c r="D369" s="28"/>
      <c r="E369" s="28"/>
      <c r="F369" s="152"/>
      <c r="G369" s="233"/>
      <c r="H369" s="155"/>
      <c r="I369" s="235"/>
      <c r="K369" s="159"/>
      <c r="L369" s="159"/>
      <c r="M369" s="161" t="str">
        <f t="shared" si="10"/>
        <v/>
      </c>
      <c r="N369" s="163" t="str">
        <f t="shared" si="11"/>
        <v/>
      </c>
    </row>
    <row r="370" spans="3:14" x14ac:dyDescent="0.3">
      <c r="C370" s="28"/>
      <c r="D370" s="28"/>
      <c r="E370" s="28"/>
      <c r="F370" s="152"/>
      <c r="G370" s="233"/>
      <c r="H370" s="155"/>
      <c r="I370" s="235"/>
      <c r="K370" s="159"/>
      <c r="L370" s="159"/>
      <c r="M370" s="161" t="str">
        <f t="shared" si="10"/>
        <v/>
      </c>
      <c r="N370" s="163" t="str">
        <f t="shared" si="11"/>
        <v/>
      </c>
    </row>
    <row r="371" spans="3:14" x14ac:dyDescent="0.3">
      <c r="C371" s="28"/>
      <c r="D371" s="28"/>
      <c r="E371" s="28"/>
      <c r="F371" s="152"/>
      <c r="G371" s="233"/>
      <c r="H371" s="155"/>
      <c r="I371" s="235"/>
      <c r="K371" s="159"/>
      <c r="L371" s="159"/>
      <c r="M371" s="161" t="str">
        <f t="shared" si="10"/>
        <v/>
      </c>
      <c r="N371" s="163" t="str">
        <f t="shared" si="11"/>
        <v/>
      </c>
    </row>
    <row r="372" spans="3:14" x14ac:dyDescent="0.3">
      <c r="C372" s="28"/>
      <c r="D372" s="28"/>
      <c r="E372" s="28"/>
      <c r="F372" s="152"/>
      <c r="G372" s="233"/>
      <c r="H372" s="155"/>
      <c r="I372" s="235"/>
      <c r="K372" s="159"/>
      <c r="L372" s="159"/>
      <c r="M372" s="161" t="str">
        <f t="shared" si="10"/>
        <v/>
      </c>
      <c r="N372" s="163" t="str">
        <f t="shared" si="11"/>
        <v/>
      </c>
    </row>
    <row r="373" spans="3:14" x14ac:dyDescent="0.3">
      <c r="C373" s="28"/>
      <c r="D373" s="28"/>
      <c r="E373" s="28"/>
      <c r="F373" s="152"/>
      <c r="G373" s="233"/>
      <c r="H373" s="155"/>
      <c r="I373" s="235"/>
      <c r="K373" s="159"/>
      <c r="L373" s="159"/>
      <c r="M373" s="161" t="str">
        <f t="shared" si="10"/>
        <v/>
      </c>
      <c r="N373" s="163" t="str">
        <f t="shared" si="11"/>
        <v/>
      </c>
    </row>
    <row r="374" spans="3:14" x14ac:dyDescent="0.3">
      <c r="C374" s="28"/>
      <c r="D374" s="28"/>
      <c r="E374" s="28"/>
      <c r="F374" s="152"/>
      <c r="G374" s="233"/>
      <c r="H374" s="155"/>
      <c r="I374" s="235"/>
      <c r="K374" s="159"/>
      <c r="L374" s="159"/>
      <c r="M374" s="161" t="str">
        <f t="shared" si="10"/>
        <v/>
      </c>
      <c r="N374" s="163" t="str">
        <f t="shared" si="11"/>
        <v/>
      </c>
    </row>
    <row r="375" spans="3:14" x14ac:dyDescent="0.3">
      <c r="C375" s="28"/>
      <c r="D375" s="28"/>
      <c r="E375" s="28"/>
      <c r="F375" s="152"/>
      <c r="G375" s="233"/>
      <c r="H375" s="155"/>
      <c r="I375" s="235"/>
      <c r="K375" s="159"/>
      <c r="L375" s="159"/>
      <c r="M375" s="161" t="str">
        <f t="shared" si="10"/>
        <v/>
      </c>
      <c r="N375" s="163" t="str">
        <f t="shared" si="11"/>
        <v/>
      </c>
    </row>
    <row r="376" spans="3:14" x14ac:dyDescent="0.3">
      <c r="C376" s="28"/>
      <c r="D376" s="28"/>
      <c r="E376" s="28"/>
      <c r="F376" s="152"/>
      <c r="G376" s="233"/>
      <c r="H376" s="155"/>
      <c r="I376" s="235"/>
      <c r="K376" s="159"/>
      <c r="L376" s="159"/>
      <c r="M376" s="161" t="str">
        <f t="shared" si="10"/>
        <v/>
      </c>
      <c r="N376" s="163" t="str">
        <f t="shared" si="11"/>
        <v/>
      </c>
    </row>
    <row r="377" spans="3:14" x14ac:dyDescent="0.3">
      <c r="C377" s="28"/>
      <c r="D377" s="28"/>
      <c r="E377" s="28"/>
      <c r="F377" s="152"/>
      <c r="G377" s="233"/>
      <c r="H377" s="155"/>
      <c r="I377" s="235"/>
      <c r="K377" s="159"/>
      <c r="L377" s="159"/>
      <c r="M377" s="161" t="str">
        <f t="shared" si="10"/>
        <v/>
      </c>
      <c r="N377" s="163" t="str">
        <f t="shared" si="11"/>
        <v/>
      </c>
    </row>
    <row r="378" spans="3:14" x14ac:dyDescent="0.3">
      <c r="C378" s="28"/>
      <c r="D378" s="28"/>
      <c r="E378" s="28"/>
      <c r="F378" s="152"/>
      <c r="G378" s="233"/>
      <c r="H378" s="155"/>
      <c r="I378" s="235"/>
      <c r="K378" s="159"/>
      <c r="L378" s="159"/>
      <c r="M378" s="161" t="str">
        <f t="shared" si="10"/>
        <v/>
      </c>
      <c r="N378" s="163" t="str">
        <f t="shared" si="11"/>
        <v/>
      </c>
    </row>
    <row r="379" spans="3:14" x14ac:dyDescent="0.3">
      <c r="C379" s="28"/>
      <c r="D379" s="28"/>
      <c r="E379" s="28"/>
      <c r="F379" s="152"/>
      <c r="G379" s="233"/>
      <c r="H379" s="155"/>
      <c r="I379" s="235"/>
      <c r="K379" s="159"/>
      <c r="L379" s="159"/>
      <c r="M379" s="161" t="str">
        <f t="shared" si="10"/>
        <v/>
      </c>
      <c r="N379" s="163" t="str">
        <f t="shared" si="11"/>
        <v/>
      </c>
    </row>
    <row r="380" spans="3:14" x14ac:dyDescent="0.3">
      <c r="C380" s="28"/>
      <c r="D380" s="28"/>
      <c r="E380" s="28"/>
      <c r="F380" s="152"/>
      <c r="G380" s="233"/>
      <c r="H380" s="155"/>
      <c r="I380" s="235"/>
      <c r="K380" s="159"/>
      <c r="L380" s="159"/>
      <c r="M380" s="161" t="str">
        <f t="shared" si="10"/>
        <v/>
      </c>
      <c r="N380" s="163" t="str">
        <f t="shared" si="11"/>
        <v/>
      </c>
    </row>
    <row r="381" spans="3:14" x14ac:dyDescent="0.3">
      <c r="C381" s="28"/>
      <c r="D381" s="28"/>
      <c r="E381" s="28"/>
      <c r="F381" s="152"/>
      <c r="G381" s="233"/>
      <c r="H381" s="155"/>
      <c r="I381" s="235"/>
      <c r="K381" s="159"/>
      <c r="L381" s="159"/>
      <c r="M381" s="161" t="str">
        <f t="shared" si="10"/>
        <v/>
      </c>
      <c r="N381" s="163" t="str">
        <f t="shared" si="11"/>
        <v/>
      </c>
    </row>
    <row r="382" spans="3:14" x14ac:dyDescent="0.3">
      <c r="C382" s="28"/>
      <c r="D382" s="28"/>
      <c r="E382" s="28"/>
      <c r="F382" s="152"/>
      <c r="G382" s="233"/>
      <c r="H382" s="155"/>
      <c r="I382" s="235"/>
      <c r="K382" s="159"/>
      <c r="L382" s="159"/>
      <c r="M382" s="161" t="str">
        <f t="shared" si="10"/>
        <v/>
      </c>
      <c r="N382" s="163" t="str">
        <f t="shared" si="11"/>
        <v/>
      </c>
    </row>
    <row r="383" spans="3:14" x14ac:dyDescent="0.3">
      <c r="C383" s="28"/>
      <c r="D383" s="28"/>
      <c r="E383" s="28"/>
      <c r="F383" s="152"/>
      <c r="G383" s="233"/>
      <c r="H383" s="155"/>
      <c r="I383" s="235"/>
      <c r="K383" s="159"/>
      <c r="L383" s="159"/>
      <c r="M383" s="161" t="str">
        <f t="shared" si="10"/>
        <v/>
      </c>
      <c r="N383" s="163" t="str">
        <f t="shared" si="11"/>
        <v/>
      </c>
    </row>
    <row r="384" spans="3:14" x14ac:dyDescent="0.3">
      <c r="C384" s="28"/>
      <c r="D384" s="28"/>
      <c r="E384" s="28"/>
      <c r="F384" s="152"/>
      <c r="G384" s="233"/>
      <c r="H384" s="155"/>
      <c r="I384" s="235"/>
      <c r="K384" s="159"/>
      <c r="L384" s="159"/>
      <c r="M384" s="161" t="str">
        <f t="shared" si="10"/>
        <v/>
      </c>
      <c r="N384" s="163" t="str">
        <f t="shared" si="11"/>
        <v/>
      </c>
    </row>
    <row r="385" spans="3:14" x14ac:dyDescent="0.3">
      <c r="C385" s="28"/>
      <c r="D385" s="28"/>
      <c r="E385" s="28"/>
      <c r="F385" s="152"/>
      <c r="G385" s="233"/>
      <c r="H385" s="155"/>
      <c r="I385" s="235"/>
      <c r="K385" s="159"/>
      <c r="L385" s="159"/>
      <c r="M385" s="161" t="str">
        <f t="shared" si="10"/>
        <v/>
      </c>
      <c r="N385" s="163" t="str">
        <f t="shared" si="11"/>
        <v/>
      </c>
    </row>
    <row r="386" spans="3:14" x14ac:dyDescent="0.3">
      <c r="C386" s="28"/>
      <c r="D386" s="28"/>
      <c r="E386" s="28"/>
      <c r="F386" s="152"/>
      <c r="G386" s="233"/>
      <c r="H386" s="155"/>
      <c r="I386" s="235"/>
      <c r="K386" s="159"/>
      <c r="L386" s="159"/>
      <c r="M386" s="161" t="str">
        <f t="shared" si="10"/>
        <v/>
      </c>
      <c r="N386" s="163" t="str">
        <f t="shared" si="11"/>
        <v/>
      </c>
    </row>
    <row r="387" spans="3:14" x14ac:dyDescent="0.3">
      <c r="C387" s="28"/>
      <c r="D387" s="28"/>
      <c r="E387" s="28"/>
      <c r="F387" s="152"/>
      <c r="G387" s="233"/>
      <c r="H387" s="155"/>
      <c r="I387" s="235"/>
      <c r="K387" s="159"/>
      <c r="L387" s="159"/>
      <c r="M387" s="161" t="str">
        <f t="shared" ref="M387:M450" si="12">IF(OR(K387="",L387=""),"",L387-K387)</f>
        <v/>
      </c>
      <c r="N387" s="163" t="str">
        <f t="shared" ref="N387:N450" si="13">IF(OR(K387="",L387=""),"",IF(AND(H387="STANDARD",I387="NO",M387&lt;31),"YES",IF(AND(H387="STANDARD",I387="YES",M387&lt;45),"YES",IF(AND(H387="EXPEDITED",I387="NO",M387&lt;=3),"YES",IF(AND(H387="EXPEDITED",I387="YES",M387&lt;18),"YES","NO")))))</f>
        <v/>
      </c>
    </row>
    <row r="388" spans="3:14" x14ac:dyDescent="0.3">
      <c r="C388" s="28"/>
      <c r="D388" s="28"/>
      <c r="E388" s="28"/>
      <c r="F388" s="152"/>
      <c r="G388" s="233"/>
      <c r="H388" s="155"/>
      <c r="I388" s="235"/>
      <c r="K388" s="159"/>
      <c r="L388" s="159"/>
      <c r="M388" s="161" t="str">
        <f t="shared" si="12"/>
        <v/>
      </c>
      <c r="N388" s="163" t="str">
        <f t="shared" si="13"/>
        <v/>
      </c>
    </row>
    <row r="389" spans="3:14" x14ac:dyDescent="0.3">
      <c r="C389" s="28"/>
      <c r="D389" s="28"/>
      <c r="E389" s="28"/>
      <c r="F389" s="152"/>
      <c r="G389" s="233"/>
      <c r="H389" s="155"/>
      <c r="I389" s="235"/>
      <c r="K389" s="159"/>
      <c r="L389" s="159"/>
      <c r="M389" s="161" t="str">
        <f t="shared" si="12"/>
        <v/>
      </c>
      <c r="N389" s="163" t="str">
        <f t="shared" si="13"/>
        <v/>
      </c>
    </row>
    <row r="390" spans="3:14" x14ac:dyDescent="0.3">
      <c r="C390" s="28"/>
      <c r="D390" s="28"/>
      <c r="E390" s="28"/>
      <c r="F390" s="152"/>
      <c r="G390" s="233"/>
      <c r="H390" s="155"/>
      <c r="I390" s="235"/>
      <c r="K390" s="159"/>
      <c r="L390" s="159"/>
      <c r="M390" s="161" t="str">
        <f t="shared" si="12"/>
        <v/>
      </c>
      <c r="N390" s="163" t="str">
        <f t="shared" si="13"/>
        <v/>
      </c>
    </row>
    <row r="391" spans="3:14" x14ac:dyDescent="0.3">
      <c r="C391" s="28"/>
      <c r="D391" s="28"/>
      <c r="E391" s="28"/>
      <c r="F391" s="152"/>
      <c r="G391" s="233"/>
      <c r="H391" s="155"/>
      <c r="I391" s="235"/>
      <c r="K391" s="159"/>
      <c r="L391" s="159"/>
      <c r="M391" s="161" t="str">
        <f t="shared" si="12"/>
        <v/>
      </c>
      <c r="N391" s="163" t="str">
        <f t="shared" si="13"/>
        <v/>
      </c>
    </row>
    <row r="392" spans="3:14" x14ac:dyDescent="0.3">
      <c r="C392" s="28"/>
      <c r="D392" s="28"/>
      <c r="E392" s="28"/>
      <c r="F392" s="152"/>
      <c r="G392" s="233"/>
      <c r="H392" s="155"/>
      <c r="I392" s="235"/>
      <c r="K392" s="159"/>
      <c r="L392" s="159"/>
      <c r="M392" s="161" t="str">
        <f t="shared" si="12"/>
        <v/>
      </c>
      <c r="N392" s="163" t="str">
        <f t="shared" si="13"/>
        <v/>
      </c>
    </row>
    <row r="393" spans="3:14" x14ac:dyDescent="0.3">
      <c r="C393" s="28"/>
      <c r="D393" s="28"/>
      <c r="E393" s="28"/>
      <c r="F393" s="152"/>
      <c r="G393" s="233"/>
      <c r="H393" s="155"/>
      <c r="I393" s="235"/>
      <c r="K393" s="159"/>
      <c r="L393" s="159"/>
      <c r="M393" s="161" t="str">
        <f t="shared" si="12"/>
        <v/>
      </c>
      <c r="N393" s="163" t="str">
        <f t="shared" si="13"/>
        <v/>
      </c>
    </row>
    <row r="394" spans="3:14" x14ac:dyDescent="0.3">
      <c r="C394" s="28"/>
      <c r="D394" s="28"/>
      <c r="E394" s="28"/>
      <c r="F394" s="152"/>
      <c r="G394" s="233"/>
      <c r="H394" s="155"/>
      <c r="I394" s="235"/>
      <c r="K394" s="159"/>
      <c r="L394" s="159"/>
      <c r="M394" s="161" t="str">
        <f t="shared" si="12"/>
        <v/>
      </c>
      <c r="N394" s="163" t="str">
        <f t="shared" si="13"/>
        <v/>
      </c>
    </row>
    <row r="395" spans="3:14" x14ac:dyDescent="0.3">
      <c r="C395" s="28"/>
      <c r="D395" s="28"/>
      <c r="E395" s="28"/>
      <c r="F395" s="152"/>
      <c r="G395" s="233"/>
      <c r="H395" s="155"/>
      <c r="I395" s="235"/>
      <c r="K395" s="159"/>
      <c r="L395" s="159"/>
      <c r="M395" s="161" t="str">
        <f t="shared" si="12"/>
        <v/>
      </c>
      <c r="N395" s="163" t="str">
        <f t="shared" si="13"/>
        <v/>
      </c>
    </row>
    <row r="396" spans="3:14" x14ac:dyDescent="0.3">
      <c r="C396" s="28"/>
      <c r="D396" s="28"/>
      <c r="E396" s="28"/>
      <c r="F396" s="152"/>
      <c r="G396" s="233"/>
      <c r="H396" s="155"/>
      <c r="I396" s="235"/>
      <c r="K396" s="159"/>
      <c r="L396" s="159"/>
      <c r="M396" s="161" t="str">
        <f t="shared" si="12"/>
        <v/>
      </c>
      <c r="N396" s="163" t="str">
        <f t="shared" si="13"/>
        <v/>
      </c>
    </row>
    <row r="397" spans="3:14" x14ac:dyDescent="0.3">
      <c r="C397" s="28"/>
      <c r="D397" s="28"/>
      <c r="E397" s="28"/>
      <c r="F397" s="152"/>
      <c r="G397" s="233"/>
      <c r="H397" s="155"/>
      <c r="I397" s="235"/>
      <c r="K397" s="159"/>
      <c r="L397" s="159"/>
      <c r="M397" s="161" t="str">
        <f t="shared" si="12"/>
        <v/>
      </c>
      <c r="N397" s="163" t="str">
        <f t="shared" si="13"/>
        <v/>
      </c>
    </row>
    <row r="398" spans="3:14" x14ac:dyDescent="0.3">
      <c r="C398" s="28"/>
      <c r="D398" s="28"/>
      <c r="E398" s="28"/>
      <c r="F398" s="152"/>
      <c r="G398" s="233"/>
      <c r="H398" s="155"/>
      <c r="I398" s="235"/>
      <c r="K398" s="159"/>
      <c r="L398" s="159"/>
      <c r="M398" s="161" t="str">
        <f t="shared" si="12"/>
        <v/>
      </c>
      <c r="N398" s="163" t="str">
        <f t="shared" si="13"/>
        <v/>
      </c>
    </row>
    <row r="399" spans="3:14" x14ac:dyDescent="0.3">
      <c r="C399" s="28"/>
      <c r="D399" s="28"/>
      <c r="E399" s="28"/>
      <c r="F399" s="152"/>
      <c r="G399" s="233"/>
      <c r="H399" s="155"/>
      <c r="I399" s="235"/>
      <c r="K399" s="159"/>
      <c r="L399" s="159"/>
      <c r="M399" s="161" t="str">
        <f t="shared" si="12"/>
        <v/>
      </c>
      <c r="N399" s="163" t="str">
        <f t="shared" si="13"/>
        <v/>
      </c>
    </row>
    <row r="400" spans="3:14" x14ac:dyDescent="0.3">
      <c r="C400" s="28"/>
      <c r="D400" s="28"/>
      <c r="E400" s="28"/>
      <c r="F400" s="152"/>
      <c r="G400" s="233"/>
      <c r="H400" s="155"/>
      <c r="I400" s="235"/>
      <c r="K400" s="159"/>
      <c r="L400" s="159"/>
      <c r="M400" s="161" t="str">
        <f t="shared" si="12"/>
        <v/>
      </c>
      <c r="N400" s="163" t="str">
        <f t="shared" si="13"/>
        <v/>
      </c>
    </row>
    <row r="401" spans="3:14" x14ac:dyDescent="0.3">
      <c r="C401" s="28"/>
      <c r="D401" s="28"/>
      <c r="E401" s="28"/>
      <c r="F401" s="152"/>
      <c r="G401" s="233"/>
      <c r="H401" s="155"/>
      <c r="I401" s="235"/>
      <c r="K401" s="159"/>
      <c r="L401" s="159"/>
      <c r="M401" s="161" t="str">
        <f t="shared" si="12"/>
        <v/>
      </c>
      <c r="N401" s="163" t="str">
        <f t="shared" si="13"/>
        <v/>
      </c>
    </row>
    <row r="402" spans="3:14" x14ac:dyDescent="0.3">
      <c r="C402" s="28"/>
      <c r="D402" s="28"/>
      <c r="E402" s="28"/>
      <c r="F402" s="152"/>
      <c r="G402" s="233"/>
      <c r="H402" s="155"/>
      <c r="I402" s="235"/>
      <c r="K402" s="159"/>
      <c r="L402" s="159"/>
      <c r="M402" s="161" t="str">
        <f t="shared" si="12"/>
        <v/>
      </c>
      <c r="N402" s="163" t="str">
        <f t="shared" si="13"/>
        <v/>
      </c>
    </row>
    <row r="403" spans="3:14" x14ac:dyDescent="0.3">
      <c r="C403" s="28"/>
      <c r="D403" s="28"/>
      <c r="E403" s="28"/>
      <c r="F403" s="152"/>
      <c r="G403" s="233"/>
      <c r="H403" s="155"/>
      <c r="I403" s="235"/>
      <c r="K403" s="159"/>
      <c r="L403" s="159"/>
      <c r="M403" s="161" t="str">
        <f t="shared" si="12"/>
        <v/>
      </c>
      <c r="N403" s="163" t="str">
        <f t="shared" si="13"/>
        <v/>
      </c>
    </row>
    <row r="404" spans="3:14" x14ac:dyDescent="0.3">
      <c r="C404" s="28"/>
      <c r="D404" s="28"/>
      <c r="E404" s="28"/>
      <c r="F404" s="152"/>
      <c r="G404" s="233"/>
      <c r="H404" s="155"/>
      <c r="I404" s="235"/>
      <c r="K404" s="159"/>
      <c r="L404" s="159"/>
      <c r="M404" s="161" t="str">
        <f t="shared" si="12"/>
        <v/>
      </c>
      <c r="N404" s="163" t="str">
        <f t="shared" si="13"/>
        <v/>
      </c>
    </row>
    <row r="405" spans="3:14" x14ac:dyDescent="0.3">
      <c r="C405" s="28"/>
      <c r="D405" s="28"/>
      <c r="E405" s="28"/>
      <c r="F405" s="152"/>
      <c r="G405" s="233"/>
      <c r="H405" s="155"/>
      <c r="I405" s="235"/>
      <c r="K405" s="159"/>
      <c r="L405" s="159"/>
      <c r="M405" s="161" t="str">
        <f t="shared" si="12"/>
        <v/>
      </c>
      <c r="N405" s="163" t="str">
        <f t="shared" si="13"/>
        <v/>
      </c>
    </row>
    <row r="406" spans="3:14" x14ac:dyDescent="0.3">
      <c r="C406" s="28"/>
      <c r="D406" s="28"/>
      <c r="E406" s="28"/>
      <c r="F406" s="152"/>
      <c r="G406" s="233"/>
      <c r="H406" s="155"/>
      <c r="I406" s="235"/>
      <c r="K406" s="159"/>
      <c r="L406" s="159"/>
      <c r="M406" s="161" t="str">
        <f t="shared" si="12"/>
        <v/>
      </c>
      <c r="N406" s="163" t="str">
        <f t="shared" si="13"/>
        <v/>
      </c>
    </row>
    <row r="407" spans="3:14" x14ac:dyDescent="0.3">
      <c r="C407" s="28"/>
      <c r="D407" s="28"/>
      <c r="E407" s="28"/>
      <c r="F407" s="152"/>
      <c r="G407" s="233"/>
      <c r="H407" s="155"/>
      <c r="I407" s="235"/>
      <c r="K407" s="159"/>
      <c r="L407" s="159"/>
      <c r="M407" s="161" t="str">
        <f t="shared" si="12"/>
        <v/>
      </c>
      <c r="N407" s="163" t="str">
        <f t="shared" si="13"/>
        <v/>
      </c>
    </row>
    <row r="408" spans="3:14" x14ac:dyDescent="0.3">
      <c r="C408" s="28"/>
      <c r="D408" s="28"/>
      <c r="E408" s="28"/>
      <c r="F408" s="152"/>
      <c r="G408" s="233"/>
      <c r="H408" s="155"/>
      <c r="I408" s="235"/>
      <c r="K408" s="159"/>
      <c r="L408" s="159"/>
      <c r="M408" s="161" t="str">
        <f t="shared" si="12"/>
        <v/>
      </c>
      <c r="N408" s="163" t="str">
        <f t="shared" si="13"/>
        <v/>
      </c>
    </row>
    <row r="409" spans="3:14" x14ac:dyDescent="0.3">
      <c r="C409" s="28"/>
      <c r="D409" s="28"/>
      <c r="E409" s="28"/>
      <c r="F409" s="152"/>
      <c r="G409" s="233"/>
      <c r="H409" s="155"/>
      <c r="I409" s="235"/>
      <c r="K409" s="159"/>
      <c r="L409" s="159"/>
      <c r="M409" s="161" t="str">
        <f t="shared" si="12"/>
        <v/>
      </c>
      <c r="N409" s="163" t="str">
        <f t="shared" si="13"/>
        <v/>
      </c>
    </row>
    <row r="410" spans="3:14" x14ac:dyDescent="0.3">
      <c r="C410" s="28"/>
      <c r="D410" s="28"/>
      <c r="E410" s="28"/>
      <c r="F410" s="152"/>
      <c r="G410" s="233"/>
      <c r="H410" s="155"/>
      <c r="I410" s="235"/>
      <c r="K410" s="159"/>
      <c r="L410" s="159"/>
      <c r="M410" s="161" t="str">
        <f t="shared" si="12"/>
        <v/>
      </c>
      <c r="N410" s="163" t="str">
        <f t="shared" si="13"/>
        <v/>
      </c>
    </row>
    <row r="411" spans="3:14" x14ac:dyDescent="0.3">
      <c r="C411" s="28"/>
      <c r="D411" s="28"/>
      <c r="E411" s="28"/>
      <c r="F411" s="152"/>
      <c r="G411" s="233"/>
      <c r="H411" s="155"/>
      <c r="I411" s="235"/>
      <c r="K411" s="159"/>
      <c r="L411" s="159"/>
      <c r="M411" s="161" t="str">
        <f t="shared" si="12"/>
        <v/>
      </c>
      <c r="N411" s="163" t="str">
        <f t="shared" si="13"/>
        <v/>
      </c>
    </row>
    <row r="412" spans="3:14" x14ac:dyDescent="0.3">
      <c r="C412" s="28"/>
      <c r="D412" s="28"/>
      <c r="E412" s="28"/>
      <c r="F412" s="152"/>
      <c r="G412" s="233"/>
      <c r="H412" s="155"/>
      <c r="I412" s="235"/>
      <c r="K412" s="159"/>
      <c r="L412" s="159"/>
      <c r="M412" s="161" t="str">
        <f t="shared" si="12"/>
        <v/>
      </c>
      <c r="N412" s="163" t="str">
        <f t="shared" si="13"/>
        <v/>
      </c>
    </row>
    <row r="413" spans="3:14" x14ac:dyDescent="0.3">
      <c r="C413" s="28"/>
      <c r="D413" s="28"/>
      <c r="E413" s="28"/>
      <c r="F413" s="152"/>
      <c r="G413" s="233"/>
      <c r="H413" s="155"/>
      <c r="I413" s="235"/>
      <c r="K413" s="159"/>
      <c r="L413" s="159"/>
      <c r="M413" s="161" t="str">
        <f t="shared" si="12"/>
        <v/>
      </c>
      <c r="N413" s="163" t="str">
        <f t="shared" si="13"/>
        <v/>
      </c>
    </row>
    <row r="414" spans="3:14" x14ac:dyDescent="0.3">
      <c r="C414" s="28"/>
      <c r="D414" s="28"/>
      <c r="E414" s="28"/>
      <c r="F414" s="152"/>
      <c r="G414" s="233"/>
      <c r="H414" s="155"/>
      <c r="I414" s="235"/>
      <c r="K414" s="159"/>
      <c r="L414" s="159"/>
      <c r="M414" s="161" t="str">
        <f t="shared" si="12"/>
        <v/>
      </c>
      <c r="N414" s="163" t="str">
        <f t="shared" si="13"/>
        <v/>
      </c>
    </row>
    <row r="415" spans="3:14" x14ac:dyDescent="0.3">
      <c r="C415" s="28"/>
      <c r="D415" s="28"/>
      <c r="E415" s="28"/>
      <c r="F415" s="152"/>
      <c r="G415" s="233"/>
      <c r="H415" s="155"/>
      <c r="I415" s="235"/>
      <c r="K415" s="159"/>
      <c r="L415" s="159"/>
      <c r="M415" s="161" t="str">
        <f t="shared" si="12"/>
        <v/>
      </c>
      <c r="N415" s="163" t="str">
        <f t="shared" si="13"/>
        <v/>
      </c>
    </row>
    <row r="416" spans="3:14" x14ac:dyDescent="0.3">
      <c r="C416" s="28"/>
      <c r="D416" s="28"/>
      <c r="E416" s="28"/>
      <c r="F416" s="152"/>
      <c r="G416" s="233"/>
      <c r="H416" s="155"/>
      <c r="I416" s="235"/>
      <c r="K416" s="159"/>
      <c r="L416" s="159"/>
      <c r="M416" s="161" t="str">
        <f t="shared" si="12"/>
        <v/>
      </c>
      <c r="N416" s="163" t="str">
        <f t="shared" si="13"/>
        <v/>
      </c>
    </row>
    <row r="417" spans="3:14" x14ac:dyDescent="0.3">
      <c r="C417" s="28"/>
      <c r="D417" s="28"/>
      <c r="E417" s="28"/>
      <c r="F417" s="152"/>
      <c r="G417" s="233"/>
      <c r="H417" s="155"/>
      <c r="I417" s="235"/>
      <c r="K417" s="159"/>
      <c r="L417" s="159"/>
      <c r="M417" s="161" t="str">
        <f t="shared" si="12"/>
        <v/>
      </c>
      <c r="N417" s="163" t="str">
        <f t="shared" si="13"/>
        <v/>
      </c>
    </row>
    <row r="418" spans="3:14" x14ac:dyDescent="0.3">
      <c r="C418" s="28"/>
      <c r="D418" s="28"/>
      <c r="E418" s="28"/>
      <c r="F418" s="152"/>
      <c r="G418" s="233"/>
      <c r="H418" s="155"/>
      <c r="I418" s="235"/>
      <c r="K418" s="159"/>
      <c r="L418" s="159"/>
      <c r="M418" s="161" t="str">
        <f t="shared" si="12"/>
        <v/>
      </c>
      <c r="N418" s="163" t="str">
        <f t="shared" si="13"/>
        <v/>
      </c>
    </row>
    <row r="419" spans="3:14" x14ac:dyDescent="0.3">
      <c r="C419" s="28"/>
      <c r="D419" s="28"/>
      <c r="E419" s="28"/>
      <c r="F419" s="152"/>
      <c r="G419" s="233"/>
      <c r="H419" s="155"/>
      <c r="I419" s="235"/>
      <c r="K419" s="159"/>
      <c r="L419" s="159"/>
      <c r="M419" s="161" t="str">
        <f t="shared" si="12"/>
        <v/>
      </c>
      <c r="N419" s="163" t="str">
        <f t="shared" si="13"/>
        <v/>
      </c>
    </row>
    <row r="420" spans="3:14" x14ac:dyDescent="0.3">
      <c r="C420" s="28"/>
      <c r="D420" s="28"/>
      <c r="E420" s="28"/>
      <c r="F420" s="152"/>
      <c r="G420" s="233"/>
      <c r="H420" s="155"/>
      <c r="I420" s="235"/>
      <c r="K420" s="159"/>
      <c r="L420" s="159"/>
      <c r="M420" s="161" t="str">
        <f t="shared" si="12"/>
        <v/>
      </c>
      <c r="N420" s="163" t="str">
        <f t="shared" si="13"/>
        <v/>
      </c>
    </row>
    <row r="421" spans="3:14" x14ac:dyDescent="0.3">
      <c r="C421" s="28"/>
      <c r="D421" s="28"/>
      <c r="E421" s="28"/>
      <c r="F421" s="152"/>
      <c r="G421" s="233"/>
      <c r="H421" s="155"/>
      <c r="I421" s="235"/>
      <c r="K421" s="159"/>
      <c r="L421" s="159"/>
      <c r="M421" s="161" t="str">
        <f t="shared" si="12"/>
        <v/>
      </c>
      <c r="N421" s="163" t="str">
        <f t="shared" si="13"/>
        <v/>
      </c>
    </row>
    <row r="422" spans="3:14" x14ac:dyDescent="0.3">
      <c r="C422" s="28"/>
      <c r="D422" s="28"/>
      <c r="E422" s="28"/>
      <c r="F422" s="152"/>
      <c r="G422" s="233"/>
      <c r="H422" s="155"/>
      <c r="I422" s="235"/>
      <c r="K422" s="159"/>
      <c r="L422" s="159"/>
      <c r="M422" s="161" t="str">
        <f t="shared" si="12"/>
        <v/>
      </c>
      <c r="N422" s="163" t="str">
        <f t="shared" si="13"/>
        <v/>
      </c>
    </row>
    <row r="423" spans="3:14" x14ac:dyDescent="0.3">
      <c r="C423" s="28"/>
      <c r="D423" s="28"/>
      <c r="E423" s="28"/>
      <c r="F423" s="152"/>
      <c r="G423" s="233"/>
      <c r="H423" s="155"/>
      <c r="I423" s="235"/>
      <c r="K423" s="159"/>
      <c r="L423" s="159"/>
      <c r="M423" s="161" t="str">
        <f t="shared" si="12"/>
        <v/>
      </c>
      <c r="N423" s="163" t="str">
        <f t="shared" si="13"/>
        <v/>
      </c>
    </row>
    <row r="424" spans="3:14" x14ac:dyDescent="0.3">
      <c r="C424" s="28"/>
      <c r="D424" s="28"/>
      <c r="E424" s="28"/>
      <c r="F424" s="152"/>
      <c r="G424" s="233"/>
      <c r="H424" s="155"/>
      <c r="I424" s="235"/>
      <c r="K424" s="159"/>
      <c r="L424" s="159"/>
      <c r="M424" s="161" t="str">
        <f t="shared" si="12"/>
        <v/>
      </c>
      <c r="N424" s="163" t="str">
        <f t="shared" si="13"/>
        <v/>
      </c>
    </row>
    <row r="425" spans="3:14" x14ac:dyDescent="0.3">
      <c r="C425" s="28"/>
      <c r="D425" s="28"/>
      <c r="E425" s="28"/>
      <c r="F425" s="152"/>
      <c r="G425" s="233"/>
      <c r="H425" s="155"/>
      <c r="I425" s="235"/>
      <c r="K425" s="159"/>
      <c r="L425" s="159"/>
      <c r="M425" s="161" t="str">
        <f t="shared" si="12"/>
        <v/>
      </c>
      <c r="N425" s="163" t="str">
        <f t="shared" si="13"/>
        <v/>
      </c>
    </row>
    <row r="426" spans="3:14" x14ac:dyDescent="0.3">
      <c r="C426" s="28"/>
      <c r="D426" s="28"/>
      <c r="E426" s="28"/>
      <c r="F426" s="152"/>
      <c r="G426" s="233"/>
      <c r="H426" s="155"/>
      <c r="I426" s="235"/>
      <c r="K426" s="159"/>
      <c r="L426" s="159"/>
      <c r="M426" s="161" t="str">
        <f t="shared" si="12"/>
        <v/>
      </c>
      <c r="N426" s="163" t="str">
        <f t="shared" si="13"/>
        <v/>
      </c>
    </row>
    <row r="427" spans="3:14" x14ac:dyDescent="0.3">
      <c r="C427" s="28"/>
      <c r="D427" s="28"/>
      <c r="E427" s="28"/>
      <c r="F427" s="152"/>
      <c r="G427" s="233"/>
      <c r="H427" s="155"/>
      <c r="I427" s="235"/>
      <c r="K427" s="159"/>
      <c r="L427" s="159"/>
      <c r="M427" s="161" t="str">
        <f t="shared" si="12"/>
        <v/>
      </c>
      <c r="N427" s="163" t="str">
        <f t="shared" si="13"/>
        <v/>
      </c>
    </row>
    <row r="428" spans="3:14" x14ac:dyDescent="0.3">
      <c r="C428" s="28"/>
      <c r="D428" s="28"/>
      <c r="E428" s="28"/>
      <c r="F428" s="152"/>
      <c r="G428" s="233"/>
      <c r="H428" s="155"/>
      <c r="I428" s="235"/>
      <c r="K428" s="159"/>
      <c r="L428" s="159"/>
      <c r="M428" s="161" t="str">
        <f t="shared" si="12"/>
        <v/>
      </c>
      <c r="N428" s="163" t="str">
        <f t="shared" si="13"/>
        <v/>
      </c>
    </row>
    <row r="429" spans="3:14" x14ac:dyDescent="0.3">
      <c r="C429" s="28"/>
      <c r="D429" s="28"/>
      <c r="E429" s="28"/>
      <c r="F429" s="152"/>
      <c r="G429" s="233"/>
      <c r="H429" s="155"/>
      <c r="I429" s="235"/>
      <c r="K429" s="159"/>
      <c r="L429" s="159"/>
      <c r="M429" s="161" t="str">
        <f t="shared" si="12"/>
        <v/>
      </c>
      <c r="N429" s="163" t="str">
        <f t="shared" si="13"/>
        <v/>
      </c>
    </row>
    <row r="430" spans="3:14" x14ac:dyDescent="0.3">
      <c r="C430" s="28"/>
      <c r="D430" s="28"/>
      <c r="E430" s="28"/>
      <c r="F430" s="152"/>
      <c r="G430" s="233"/>
      <c r="H430" s="155"/>
      <c r="I430" s="235"/>
      <c r="K430" s="159"/>
      <c r="L430" s="159"/>
      <c r="M430" s="161" t="str">
        <f t="shared" si="12"/>
        <v/>
      </c>
      <c r="N430" s="163" t="str">
        <f t="shared" si="13"/>
        <v/>
      </c>
    </row>
    <row r="431" spans="3:14" x14ac:dyDescent="0.3">
      <c r="C431" s="28"/>
      <c r="D431" s="28"/>
      <c r="E431" s="28"/>
      <c r="F431" s="152"/>
      <c r="G431" s="233"/>
      <c r="H431" s="155"/>
      <c r="I431" s="235"/>
      <c r="K431" s="159"/>
      <c r="L431" s="159"/>
      <c r="M431" s="161" t="str">
        <f t="shared" si="12"/>
        <v/>
      </c>
      <c r="N431" s="163" t="str">
        <f t="shared" si="13"/>
        <v/>
      </c>
    </row>
    <row r="432" spans="3:14" x14ac:dyDescent="0.3">
      <c r="C432" s="28"/>
      <c r="D432" s="28"/>
      <c r="E432" s="28"/>
      <c r="F432" s="152"/>
      <c r="G432" s="233"/>
      <c r="H432" s="155"/>
      <c r="I432" s="235"/>
      <c r="K432" s="159"/>
      <c r="L432" s="159"/>
      <c r="M432" s="161" t="str">
        <f t="shared" si="12"/>
        <v/>
      </c>
      <c r="N432" s="163" t="str">
        <f t="shared" si="13"/>
        <v/>
      </c>
    </row>
    <row r="433" spans="3:14" x14ac:dyDescent="0.3">
      <c r="C433" s="28"/>
      <c r="D433" s="28"/>
      <c r="E433" s="28"/>
      <c r="F433" s="152"/>
      <c r="G433" s="233"/>
      <c r="H433" s="155"/>
      <c r="I433" s="235"/>
      <c r="K433" s="159"/>
      <c r="L433" s="159"/>
      <c r="M433" s="161" t="str">
        <f t="shared" si="12"/>
        <v/>
      </c>
      <c r="N433" s="163" t="str">
        <f t="shared" si="13"/>
        <v/>
      </c>
    </row>
    <row r="434" spans="3:14" x14ac:dyDescent="0.3">
      <c r="C434" s="28"/>
      <c r="D434" s="28"/>
      <c r="E434" s="28"/>
      <c r="F434" s="152"/>
      <c r="G434" s="233"/>
      <c r="H434" s="155"/>
      <c r="I434" s="235"/>
      <c r="K434" s="159"/>
      <c r="L434" s="159"/>
      <c r="M434" s="161" t="str">
        <f t="shared" si="12"/>
        <v/>
      </c>
      <c r="N434" s="163" t="str">
        <f t="shared" si="13"/>
        <v/>
      </c>
    </row>
    <row r="435" spans="3:14" x14ac:dyDescent="0.3">
      <c r="C435" s="28"/>
      <c r="D435" s="28"/>
      <c r="E435" s="28"/>
      <c r="F435" s="152"/>
      <c r="G435" s="233"/>
      <c r="H435" s="155"/>
      <c r="I435" s="235"/>
      <c r="K435" s="159"/>
      <c r="L435" s="159"/>
      <c r="M435" s="161" t="str">
        <f t="shared" si="12"/>
        <v/>
      </c>
      <c r="N435" s="163" t="str">
        <f t="shared" si="13"/>
        <v/>
      </c>
    </row>
    <row r="436" spans="3:14" x14ac:dyDescent="0.3">
      <c r="C436" s="28"/>
      <c r="D436" s="28"/>
      <c r="E436" s="28"/>
      <c r="F436" s="152"/>
      <c r="G436" s="233"/>
      <c r="H436" s="155"/>
      <c r="I436" s="235"/>
      <c r="K436" s="159"/>
      <c r="L436" s="159"/>
      <c r="M436" s="161" t="str">
        <f t="shared" si="12"/>
        <v/>
      </c>
      <c r="N436" s="163" t="str">
        <f t="shared" si="13"/>
        <v/>
      </c>
    </row>
    <row r="437" spans="3:14" x14ac:dyDescent="0.3">
      <c r="C437" s="28"/>
      <c r="D437" s="28"/>
      <c r="E437" s="28"/>
      <c r="F437" s="152"/>
      <c r="G437" s="233"/>
      <c r="H437" s="155"/>
      <c r="I437" s="235"/>
      <c r="K437" s="159"/>
      <c r="L437" s="159"/>
      <c r="M437" s="161" t="str">
        <f t="shared" si="12"/>
        <v/>
      </c>
      <c r="N437" s="163" t="str">
        <f t="shared" si="13"/>
        <v/>
      </c>
    </row>
    <row r="438" spans="3:14" x14ac:dyDescent="0.3">
      <c r="C438" s="28"/>
      <c r="D438" s="28"/>
      <c r="E438" s="28"/>
      <c r="F438" s="152"/>
      <c r="G438" s="233"/>
      <c r="H438" s="155"/>
      <c r="I438" s="235"/>
      <c r="K438" s="159"/>
      <c r="L438" s="159"/>
      <c r="M438" s="161" t="str">
        <f t="shared" si="12"/>
        <v/>
      </c>
      <c r="N438" s="163" t="str">
        <f t="shared" si="13"/>
        <v/>
      </c>
    </row>
    <row r="439" spans="3:14" x14ac:dyDescent="0.3">
      <c r="C439" s="28"/>
      <c r="D439" s="28"/>
      <c r="E439" s="28"/>
      <c r="F439" s="152"/>
      <c r="G439" s="233"/>
      <c r="H439" s="155"/>
      <c r="I439" s="235"/>
      <c r="K439" s="159"/>
      <c r="L439" s="159"/>
      <c r="M439" s="161" t="str">
        <f t="shared" si="12"/>
        <v/>
      </c>
      <c r="N439" s="163" t="str">
        <f t="shared" si="13"/>
        <v/>
      </c>
    </row>
    <row r="440" spans="3:14" x14ac:dyDescent="0.3">
      <c r="C440" s="28"/>
      <c r="D440" s="28"/>
      <c r="E440" s="28"/>
      <c r="F440" s="152"/>
      <c r="G440" s="233"/>
      <c r="H440" s="155"/>
      <c r="I440" s="235"/>
      <c r="K440" s="159"/>
      <c r="L440" s="159"/>
      <c r="M440" s="161" t="str">
        <f t="shared" si="12"/>
        <v/>
      </c>
      <c r="N440" s="163" t="str">
        <f t="shared" si="13"/>
        <v/>
      </c>
    </row>
    <row r="441" spans="3:14" x14ac:dyDescent="0.3">
      <c r="C441" s="28"/>
      <c r="D441" s="28"/>
      <c r="E441" s="28"/>
      <c r="F441" s="152"/>
      <c r="G441" s="233"/>
      <c r="H441" s="155"/>
      <c r="I441" s="235"/>
      <c r="K441" s="159"/>
      <c r="L441" s="159"/>
      <c r="M441" s="161" t="str">
        <f t="shared" si="12"/>
        <v/>
      </c>
      <c r="N441" s="163" t="str">
        <f t="shared" si="13"/>
        <v/>
      </c>
    </row>
    <row r="442" spans="3:14" x14ac:dyDescent="0.3">
      <c r="C442" s="28"/>
      <c r="D442" s="28"/>
      <c r="E442" s="28"/>
      <c r="F442" s="152"/>
      <c r="G442" s="233"/>
      <c r="H442" s="155"/>
      <c r="I442" s="235"/>
      <c r="K442" s="159"/>
      <c r="L442" s="159"/>
      <c r="M442" s="161" t="str">
        <f t="shared" si="12"/>
        <v/>
      </c>
      <c r="N442" s="163" t="str">
        <f t="shared" si="13"/>
        <v/>
      </c>
    </row>
    <row r="443" spans="3:14" x14ac:dyDescent="0.3">
      <c r="C443" s="28"/>
      <c r="D443" s="28"/>
      <c r="E443" s="28"/>
      <c r="F443" s="152"/>
      <c r="G443" s="233"/>
      <c r="H443" s="155"/>
      <c r="I443" s="235"/>
      <c r="K443" s="159"/>
      <c r="L443" s="159"/>
      <c r="M443" s="161" t="str">
        <f t="shared" si="12"/>
        <v/>
      </c>
      <c r="N443" s="163" t="str">
        <f t="shared" si="13"/>
        <v/>
      </c>
    </row>
    <row r="444" spans="3:14" x14ac:dyDescent="0.3">
      <c r="C444" s="28"/>
      <c r="D444" s="28"/>
      <c r="E444" s="28"/>
      <c r="F444" s="152"/>
      <c r="G444" s="233"/>
      <c r="H444" s="155"/>
      <c r="I444" s="235"/>
      <c r="K444" s="159"/>
      <c r="L444" s="159"/>
      <c r="M444" s="161" t="str">
        <f t="shared" si="12"/>
        <v/>
      </c>
      <c r="N444" s="163" t="str">
        <f t="shared" si="13"/>
        <v/>
      </c>
    </row>
    <row r="445" spans="3:14" x14ac:dyDescent="0.3">
      <c r="C445" s="28"/>
      <c r="D445" s="28"/>
      <c r="E445" s="28"/>
      <c r="F445" s="152"/>
      <c r="G445" s="233"/>
      <c r="H445" s="155"/>
      <c r="I445" s="235"/>
      <c r="K445" s="159"/>
      <c r="L445" s="159"/>
      <c r="M445" s="161" t="str">
        <f t="shared" si="12"/>
        <v/>
      </c>
      <c r="N445" s="163" t="str">
        <f t="shared" si="13"/>
        <v/>
      </c>
    </row>
    <row r="446" spans="3:14" x14ac:dyDescent="0.3">
      <c r="C446" s="28"/>
      <c r="D446" s="28"/>
      <c r="E446" s="28"/>
      <c r="F446" s="152"/>
      <c r="G446" s="233"/>
      <c r="H446" s="155"/>
      <c r="I446" s="235"/>
      <c r="K446" s="159"/>
      <c r="L446" s="159"/>
      <c r="M446" s="161" t="str">
        <f t="shared" si="12"/>
        <v/>
      </c>
      <c r="N446" s="163" t="str">
        <f t="shared" si="13"/>
        <v/>
      </c>
    </row>
    <row r="447" spans="3:14" x14ac:dyDescent="0.3">
      <c r="C447" s="28"/>
      <c r="D447" s="28"/>
      <c r="E447" s="28"/>
      <c r="F447" s="152"/>
      <c r="G447" s="233"/>
      <c r="H447" s="155"/>
      <c r="I447" s="235"/>
      <c r="K447" s="159"/>
      <c r="L447" s="159"/>
      <c r="M447" s="161" t="str">
        <f t="shared" si="12"/>
        <v/>
      </c>
      <c r="N447" s="163" t="str">
        <f t="shared" si="13"/>
        <v/>
      </c>
    </row>
    <row r="448" spans="3:14" x14ac:dyDescent="0.3">
      <c r="C448" s="28"/>
      <c r="D448" s="28"/>
      <c r="E448" s="28"/>
      <c r="F448" s="152"/>
      <c r="G448" s="233"/>
      <c r="H448" s="155"/>
      <c r="I448" s="235"/>
      <c r="K448" s="159"/>
      <c r="L448" s="159"/>
      <c r="M448" s="161" t="str">
        <f t="shared" si="12"/>
        <v/>
      </c>
      <c r="N448" s="163" t="str">
        <f t="shared" si="13"/>
        <v/>
      </c>
    </row>
    <row r="449" spans="3:14" x14ac:dyDescent="0.3">
      <c r="C449" s="28"/>
      <c r="D449" s="28"/>
      <c r="E449" s="28"/>
      <c r="F449" s="152"/>
      <c r="G449" s="233"/>
      <c r="H449" s="155"/>
      <c r="I449" s="235"/>
      <c r="K449" s="159"/>
      <c r="L449" s="159"/>
      <c r="M449" s="161" t="str">
        <f t="shared" si="12"/>
        <v/>
      </c>
      <c r="N449" s="163" t="str">
        <f t="shared" si="13"/>
        <v/>
      </c>
    </row>
    <row r="450" spans="3:14" x14ac:dyDescent="0.3">
      <c r="C450" s="28"/>
      <c r="D450" s="28"/>
      <c r="E450" s="28"/>
      <c r="F450" s="152"/>
      <c r="G450" s="233"/>
      <c r="H450" s="155"/>
      <c r="I450" s="235"/>
      <c r="K450" s="159"/>
      <c r="L450" s="159"/>
      <c r="M450" s="161" t="str">
        <f t="shared" si="12"/>
        <v/>
      </c>
      <c r="N450" s="163" t="str">
        <f t="shared" si="13"/>
        <v/>
      </c>
    </row>
    <row r="451" spans="3:14" x14ac:dyDescent="0.3">
      <c r="C451" s="28"/>
      <c r="D451" s="28"/>
      <c r="E451" s="28"/>
      <c r="F451" s="152"/>
      <c r="G451" s="233"/>
      <c r="H451" s="155"/>
      <c r="I451" s="235"/>
      <c r="K451" s="159"/>
      <c r="L451" s="159"/>
      <c r="M451" s="161" t="str">
        <f t="shared" ref="M451:M500" si="14">IF(OR(K451="",L451=""),"",L451-K451)</f>
        <v/>
      </c>
      <c r="N451" s="163" t="str">
        <f t="shared" ref="N451:N500" si="15">IF(OR(K451="",L451=""),"",IF(AND(H451="STANDARD",I451="NO",M451&lt;31),"YES",IF(AND(H451="STANDARD",I451="YES",M451&lt;45),"YES",IF(AND(H451="EXPEDITED",I451="NO",M451&lt;=3),"YES",IF(AND(H451="EXPEDITED",I451="YES",M451&lt;18),"YES","NO")))))</f>
        <v/>
      </c>
    </row>
    <row r="452" spans="3:14" x14ac:dyDescent="0.3">
      <c r="C452" s="28"/>
      <c r="D452" s="28"/>
      <c r="E452" s="28"/>
      <c r="F452" s="152"/>
      <c r="G452" s="233"/>
      <c r="H452" s="155"/>
      <c r="I452" s="235"/>
      <c r="K452" s="159"/>
      <c r="L452" s="159"/>
      <c r="M452" s="161" t="str">
        <f t="shared" si="14"/>
        <v/>
      </c>
      <c r="N452" s="163" t="str">
        <f t="shared" si="15"/>
        <v/>
      </c>
    </row>
    <row r="453" spans="3:14" x14ac:dyDescent="0.3">
      <c r="C453" s="28"/>
      <c r="D453" s="28"/>
      <c r="E453" s="28"/>
      <c r="F453" s="152"/>
      <c r="G453" s="233"/>
      <c r="H453" s="155"/>
      <c r="I453" s="235"/>
      <c r="K453" s="159"/>
      <c r="L453" s="159"/>
      <c r="M453" s="161" t="str">
        <f t="shared" si="14"/>
        <v/>
      </c>
      <c r="N453" s="163" t="str">
        <f t="shared" si="15"/>
        <v/>
      </c>
    </row>
    <row r="454" spans="3:14" x14ac:dyDescent="0.3">
      <c r="C454" s="28"/>
      <c r="D454" s="28"/>
      <c r="E454" s="28"/>
      <c r="F454" s="152"/>
      <c r="G454" s="233"/>
      <c r="H454" s="155"/>
      <c r="I454" s="235"/>
      <c r="K454" s="159"/>
      <c r="L454" s="159"/>
      <c r="M454" s="161" t="str">
        <f t="shared" si="14"/>
        <v/>
      </c>
      <c r="N454" s="163" t="str">
        <f t="shared" si="15"/>
        <v/>
      </c>
    </row>
    <row r="455" spans="3:14" x14ac:dyDescent="0.3">
      <c r="C455" s="28"/>
      <c r="D455" s="28"/>
      <c r="E455" s="28"/>
      <c r="F455" s="152"/>
      <c r="G455" s="233"/>
      <c r="H455" s="155"/>
      <c r="I455" s="235"/>
      <c r="K455" s="159"/>
      <c r="L455" s="159"/>
      <c r="M455" s="161" t="str">
        <f t="shared" si="14"/>
        <v/>
      </c>
      <c r="N455" s="163" t="str">
        <f t="shared" si="15"/>
        <v/>
      </c>
    </row>
    <row r="456" spans="3:14" x14ac:dyDescent="0.3">
      <c r="C456" s="28"/>
      <c r="D456" s="28"/>
      <c r="E456" s="28"/>
      <c r="F456" s="152"/>
      <c r="G456" s="233"/>
      <c r="H456" s="155"/>
      <c r="I456" s="235"/>
      <c r="K456" s="159"/>
      <c r="L456" s="159"/>
      <c r="M456" s="161" t="str">
        <f t="shared" si="14"/>
        <v/>
      </c>
      <c r="N456" s="163" t="str">
        <f t="shared" si="15"/>
        <v/>
      </c>
    </row>
    <row r="457" spans="3:14" x14ac:dyDescent="0.3">
      <c r="C457" s="28"/>
      <c r="D457" s="28"/>
      <c r="E457" s="28"/>
      <c r="F457" s="152"/>
      <c r="G457" s="233"/>
      <c r="H457" s="155"/>
      <c r="I457" s="235"/>
      <c r="K457" s="159"/>
      <c r="L457" s="159"/>
      <c r="M457" s="161" t="str">
        <f t="shared" si="14"/>
        <v/>
      </c>
      <c r="N457" s="163" t="str">
        <f t="shared" si="15"/>
        <v/>
      </c>
    </row>
    <row r="458" spans="3:14" x14ac:dyDescent="0.3">
      <c r="C458" s="28"/>
      <c r="D458" s="28"/>
      <c r="E458" s="28"/>
      <c r="F458" s="152"/>
      <c r="G458" s="233"/>
      <c r="H458" s="155"/>
      <c r="I458" s="235"/>
      <c r="K458" s="159"/>
      <c r="L458" s="159"/>
      <c r="M458" s="161" t="str">
        <f t="shared" si="14"/>
        <v/>
      </c>
      <c r="N458" s="163" t="str">
        <f t="shared" si="15"/>
        <v/>
      </c>
    </row>
    <row r="459" spans="3:14" x14ac:dyDescent="0.3">
      <c r="C459" s="28"/>
      <c r="D459" s="28"/>
      <c r="E459" s="28"/>
      <c r="F459" s="152"/>
      <c r="G459" s="233"/>
      <c r="H459" s="155"/>
      <c r="I459" s="235"/>
      <c r="K459" s="159"/>
      <c r="L459" s="159"/>
      <c r="M459" s="161" t="str">
        <f t="shared" si="14"/>
        <v/>
      </c>
      <c r="N459" s="163" t="str">
        <f t="shared" si="15"/>
        <v/>
      </c>
    </row>
    <row r="460" spans="3:14" x14ac:dyDescent="0.3">
      <c r="C460" s="28"/>
      <c r="D460" s="28"/>
      <c r="E460" s="28"/>
      <c r="F460" s="152"/>
      <c r="G460" s="233"/>
      <c r="H460" s="155"/>
      <c r="I460" s="235"/>
      <c r="K460" s="159"/>
      <c r="L460" s="159"/>
      <c r="M460" s="161" t="str">
        <f t="shared" si="14"/>
        <v/>
      </c>
      <c r="N460" s="163" t="str">
        <f t="shared" si="15"/>
        <v/>
      </c>
    </row>
    <row r="461" spans="3:14" x14ac:dyDescent="0.3">
      <c r="C461" s="28"/>
      <c r="D461" s="28"/>
      <c r="E461" s="28"/>
      <c r="F461" s="152"/>
      <c r="G461" s="233"/>
      <c r="H461" s="155"/>
      <c r="I461" s="235"/>
      <c r="K461" s="159"/>
      <c r="L461" s="159"/>
      <c r="M461" s="161" t="str">
        <f t="shared" si="14"/>
        <v/>
      </c>
      <c r="N461" s="163" t="str">
        <f t="shared" si="15"/>
        <v/>
      </c>
    </row>
    <row r="462" spans="3:14" x14ac:dyDescent="0.3">
      <c r="C462" s="28"/>
      <c r="D462" s="28"/>
      <c r="E462" s="28"/>
      <c r="F462" s="152"/>
      <c r="G462" s="233"/>
      <c r="H462" s="155"/>
      <c r="I462" s="235"/>
      <c r="K462" s="159"/>
      <c r="L462" s="159"/>
      <c r="M462" s="161" t="str">
        <f t="shared" si="14"/>
        <v/>
      </c>
      <c r="N462" s="163" t="str">
        <f t="shared" si="15"/>
        <v/>
      </c>
    </row>
    <row r="463" spans="3:14" x14ac:dyDescent="0.3">
      <c r="C463" s="28"/>
      <c r="D463" s="28"/>
      <c r="E463" s="28"/>
      <c r="F463" s="152"/>
      <c r="G463" s="233"/>
      <c r="H463" s="155"/>
      <c r="I463" s="235"/>
      <c r="K463" s="159"/>
      <c r="L463" s="159"/>
      <c r="M463" s="161" t="str">
        <f t="shared" si="14"/>
        <v/>
      </c>
      <c r="N463" s="163" t="str">
        <f t="shared" si="15"/>
        <v/>
      </c>
    </row>
    <row r="464" spans="3:14" x14ac:dyDescent="0.3">
      <c r="C464" s="28"/>
      <c r="D464" s="28"/>
      <c r="E464" s="28"/>
      <c r="F464" s="152"/>
      <c r="G464" s="233"/>
      <c r="H464" s="155"/>
      <c r="I464" s="235"/>
      <c r="K464" s="159"/>
      <c r="L464" s="159"/>
      <c r="M464" s="161" t="str">
        <f t="shared" si="14"/>
        <v/>
      </c>
      <c r="N464" s="163" t="str">
        <f t="shared" si="15"/>
        <v/>
      </c>
    </row>
    <row r="465" spans="3:14" x14ac:dyDescent="0.3">
      <c r="C465" s="28"/>
      <c r="D465" s="28"/>
      <c r="E465" s="28"/>
      <c r="F465" s="152"/>
      <c r="G465" s="233"/>
      <c r="H465" s="155"/>
      <c r="I465" s="235"/>
      <c r="K465" s="159"/>
      <c r="L465" s="159"/>
      <c r="M465" s="161" t="str">
        <f t="shared" si="14"/>
        <v/>
      </c>
      <c r="N465" s="163" t="str">
        <f t="shared" si="15"/>
        <v/>
      </c>
    </row>
    <row r="466" spans="3:14" x14ac:dyDescent="0.3">
      <c r="C466" s="28"/>
      <c r="D466" s="28"/>
      <c r="E466" s="28"/>
      <c r="F466" s="152"/>
      <c r="G466" s="233"/>
      <c r="H466" s="155"/>
      <c r="I466" s="235"/>
      <c r="K466" s="159"/>
      <c r="L466" s="159"/>
      <c r="M466" s="161" t="str">
        <f t="shared" si="14"/>
        <v/>
      </c>
      <c r="N466" s="163" t="str">
        <f t="shared" si="15"/>
        <v/>
      </c>
    </row>
    <row r="467" spans="3:14" x14ac:dyDescent="0.3">
      <c r="C467" s="28"/>
      <c r="D467" s="28"/>
      <c r="E467" s="28"/>
      <c r="F467" s="152"/>
      <c r="G467" s="233"/>
      <c r="H467" s="155"/>
      <c r="I467" s="235"/>
      <c r="K467" s="159"/>
      <c r="L467" s="159"/>
      <c r="M467" s="161" t="str">
        <f t="shared" si="14"/>
        <v/>
      </c>
      <c r="N467" s="163" t="str">
        <f t="shared" si="15"/>
        <v/>
      </c>
    </row>
    <row r="468" spans="3:14" x14ac:dyDescent="0.3">
      <c r="C468" s="28"/>
      <c r="D468" s="28"/>
      <c r="E468" s="28"/>
      <c r="F468" s="152"/>
      <c r="G468" s="233"/>
      <c r="H468" s="155"/>
      <c r="I468" s="235"/>
      <c r="K468" s="159"/>
      <c r="L468" s="159"/>
      <c r="M468" s="161" t="str">
        <f t="shared" si="14"/>
        <v/>
      </c>
      <c r="N468" s="163" t="str">
        <f t="shared" si="15"/>
        <v/>
      </c>
    </row>
    <row r="469" spans="3:14" x14ac:dyDescent="0.3">
      <c r="C469" s="28"/>
      <c r="D469" s="28"/>
      <c r="E469" s="28"/>
      <c r="F469" s="152"/>
      <c r="G469" s="233"/>
      <c r="H469" s="155"/>
      <c r="I469" s="235"/>
      <c r="K469" s="159"/>
      <c r="L469" s="159"/>
      <c r="M469" s="161" t="str">
        <f t="shared" si="14"/>
        <v/>
      </c>
      <c r="N469" s="163" t="str">
        <f t="shared" si="15"/>
        <v/>
      </c>
    </row>
    <row r="470" spans="3:14" x14ac:dyDescent="0.3">
      <c r="C470" s="28"/>
      <c r="D470" s="28"/>
      <c r="E470" s="28"/>
      <c r="F470" s="152"/>
      <c r="G470" s="233"/>
      <c r="H470" s="155"/>
      <c r="I470" s="235"/>
      <c r="K470" s="159"/>
      <c r="L470" s="159"/>
      <c r="M470" s="161" t="str">
        <f t="shared" si="14"/>
        <v/>
      </c>
      <c r="N470" s="163" t="str">
        <f t="shared" si="15"/>
        <v/>
      </c>
    </row>
    <row r="471" spans="3:14" x14ac:dyDescent="0.3">
      <c r="C471" s="28"/>
      <c r="D471" s="28"/>
      <c r="E471" s="28"/>
      <c r="F471" s="152"/>
      <c r="G471" s="233"/>
      <c r="H471" s="155"/>
      <c r="I471" s="235"/>
      <c r="K471" s="159"/>
      <c r="L471" s="159"/>
      <c r="M471" s="161" t="str">
        <f t="shared" si="14"/>
        <v/>
      </c>
      <c r="N471" s="163" t="str">
        <f t="shared" si="15"/>
        <v/>
      </c>
    </row>
    <row r="472" spans="3:14" x14ac:dyDescent="0.3">
      <c r="C472" s="28"/>
      <c r="D472" s="28"/>
      <c r="E472" s="28"/>
      <c r="F472" s="152"/>
      <c r="G472" s="233"/>
      <c r="H472" s="155"/>
      <c r="I472" s="235"/>
      <c r="K472" s="159"/>
      <c r="L472" s="159"/>
      <c r="M472" s="161" t="str">
        <f t="shared" si="14"/>
        <v/>
      </c>
      <c r="N472" s="163" t="str">
        <f t="shared" si="15"/>
        <v/>
      </c>
    </row>
    <row r="473" spans="3:14" x14ac:dyDescent="0.3">
      <c r="C473" s="28"/>
      <c r="D473" s="28"/>
      <c r="E473" s="28"/>
      <c r="F473" s="152"/>
      <c r="G473" s="233"/>
      <c r="H473" s="155"/>
      <c r="I473" s="235"/>
      <c r="K473" s="159"/>
      <c r="L473" s="159"/>
      <c r="M473" s="161" t="str">
        <f t="shared" si="14"/>
        <v/>
      </c>
      <c r="N473" s="163" t="str">
        <f t="shared" si="15"/>
        <v/>
      </c>
    </row>
    <row r="474" spans="3:14" x14ac:dyDescent="0.3">
      <c r="C474" s="28"/>
      <c r="D474" s="28"/>
      <c r="E474" s="28"/>
      <c r="F474" s="152"/>
      <c r="G474" s="233"/>
      <c r="H474" s="155"/>
      <c r="I474" s="235"/>
      <c r="K474" s="159"/>
      <c r="L474" s="159"/>
      <c r="M474" s="161" t="str">
        <f t="shared" si="14"/>
        <v/>
      </c>
      <c r="N474" s="163" t="str">
        <f t="shared" si="15"/>
        <v/>
      </c>
    </row>
    <row r="475" spans="3:14" x14ac:dyDescent="0.3">
      <c r="C475" s="28"/>
      <c r="D475" s="28"/>
      <c r="E475" s="28"/>
      <c r="F475" s="152"/>
      <c r="G475" s="233"/>
      <c r="H475" s="155"/>
      <c r="I475" s="235"/>
      <c r="K475" s="159"/>
      <c r="L475" s="159"/>
      <c r="M475" s="161" t="str">
        <f t="shared" si="14"/>
        <v/>
      </c>
      <c r="N475" s="163" t="str">
        <f t="shared" si="15"/>
        <v/>
      </c>
    </row>
    <row r="476" spans="3:14" x14ac:dyDescent="0.3">
      <c r="C476" s="28"/>
      <c r="D476" s="28"/>
      <c r="E476" s="28"/>
      <c r="F476" s="152"/>
      <c r="G476" s="233"/>
      <c r="H476" s="155"/>
      <c r="I476" s="235"/>
      <c r="K476" s="159"/>
      <c r="L476" s="159"/>
      <c r="M476" s="161" t="str">
        <f t="shared" si="14"/>
        <v/>
      </c>
      <c r="N476" s="163" t="str">
        <f t="shared" si="15"/>
        <v/>
      </c>
    </row>
    <row r="477" spans="3:14" x14ac:dyDescent="0.3">
      <c r="C477" s="28"/>
      <c r="D477" s="28"/>
      <c r="E477" s="28"/>
      <c r="F477" s="152"/>
      <c r="G477" s="233"/>
      <c r="H477" s="155"/>
      <c r="I477" s="235"/>
      <c r="K477" s="159"/>
      <c r="L477" s="159"/>
      <c r="M477" s="161" t="str">
        <f t="shared" si="14"/>
        <v/>
      </c>
      <c r="N477" s="163" t="str">
        <f t="shared" si="15"/>
        <v/>
      </c>
    </row>
    <row r="478" spans="3:14" x14ac:dyDescent="0.3">
      <c r="C478" s="28"/>
      <c r="D478" s="28"/>
      <c r="E478" s="28"/>
      <c r="F478" s="152"/>
      <c r="G478" s="233"/>
      <c r="H478" s="155"/>
      <c r="I478" s="235"/>
      <c r="K478" s="159"/>
      <c r="L478" s="159"/>
      <c r="M478" s="161" t="str">
        <f t="shared" si="14"/>
        <v/>
      </c>
      <c r="N478" s="163" t="str">
        <f t="shared" si="15"/>
        <v/>
      </c>
    </row>
    <row r="479" spans="3:14" x14ac:dyDescent="0.3">
      <c r="C479" s="28"/>
      <c r="D479" s="28"/>
      <c r="E479" s="28"/>
      <c r="F479" s="152"/>
      <c r="G479" s="233"/>
      <c r="H479" s="155"/>
      <c r="I479" s="235"/>
      <c r="K479" s="159"/>
      <c r="L479" s="159"/>
      <c r="M479" s="161" t="str">
        <f t="shared" si="14"/>
        <v/>
      </c>
      <c r="N479" s="163" t="str">
        <f t="shared" si="15"/>
        <v/>
      </c>
    </row>
    <row r="480" spans="3:14" x14ac:dyDescent="0.3">
      <c r="C480" s="28"/>
      <c r="D480" s="28"/>
      <c r="E480" s="28"/>
      <c r="F480" s="152"/>
      <c r="G480" s="233"/>
      <c r="H480" s="155"/>
      <c r="I480" s="235"/>
      <c r="K480" s="159"/>
      <c r="L480" s="159"/>
      <c r="M480" s="161" t="str">
        <f t="shared" si="14"/>
        <v/>
      </c>
      <c r="N480" s="163" t="str">
        <f t="shared" si="15"/>
        <v/>
      </c>
    </row>
    <row r="481" spans="3:14" x14ac:dyDescent="0.3">
      <c r="C481" s="28"/>
      <c r="D481" s="28"/>
      <c r="E481" s="28"/>
      <c r="F481" s="152"/>
      <c r="G481" s="233"/>
      <c r="H481" s="155"/>
      <c r="I481" s="235"/>
      <c r="K481" s="159"/>
      <c r="L481" s="159"/>
      <c r="M481" s="161" t="str">
        <f t="shared" si="14"/>
        <v/>
      </c>
      <c r="N481" s="163" t="str">
        <f t="shared" si="15"/>
        <v/>
      </c>
    </row>
    <row r="482" spans="3:14" x14ac:dyDescent="0.3">
      <c r="C482" s="28"/>
      <c r="D482" s="28"/>
      <c r="E482" s="28"/>
      <c r="F482" s="152"/>
      <c r="G482" s="233"/>
      <c r="H482" s="155"/>
      <c r="I482" s="235"/>
      <c r="K482" s="159"/>
      <c r="L482" s="159"/>
      <c r="M482" s="161" t="str">
        <f t="shared" si="14"/>
        <v/>
      </c>
      <c r="N482" s="163" t="str">
        <f t="shared" si="15"/>
        <v/>
      </c>
    </row>
    <row r="483" spans="3:14" x14ac:dyDescent="0.3">
      <c r="C483" s="28"/>
      <c r="D483" s="28"/>
      <c r="E483" s="28"/>
      <c r="F483" s="152"/>
      <c r="G483" s="233"/>
      <c r="H483" s="155"/>
      <c r="I483" s="235"/>
      <c r="K483" s="159"/>
      <c r="L483" s="159"/>
      <c r="M483" s="161" t="str">
        <f t="shared" si="14"/>
        <v/>
      </c>
      <c r="N483" s="163" t="str">
        <f t="shared" si="15"/>
        <v/>
      </c>
    </row>
    <row r="484" spans="3:14" x14ac:dyDescent="0.3">
      <c r="C484" s="28"/>
      <c r="D484" s="28"/>
      <c r="E484" s="28"/>
      <c r="F484" s="152"/>
      <c r="G484" s="233"/>
      <c r="H484" s="155"/>
      <c r="I484" s="235"/>
      <c r="K484" s="159"/>
      <c r="L484" s="159"/>
      <c r="M484" s="161" t="str">
        <f t="shared" si="14"/>
        <v/>
      </c>
      <c r="N484" s="163" t="str">
        <f t="shared" si="15"/>
        <v/>
      </c>
    </row>
    <row r="485" spans="3:14" x14ac:dyDescent="0.3">
      <c r="C485" s="28"/>
      <c r="D485" s="28"/>
      <c r="E485" s="28"/>
      <c r="F485" s="152"/>
      <c r="G485" s="233"/>
      <c r="H485" s="155"/>
      <c r="I485" s="235"/>
      <c r="K485" s="159"/>
      <c r="L485" s="159"/>
      <c r="M485" s="161" t="str">
        <f t="shared" si="14"/>
        <v/>
      </c>
      <c r="N485" s="163" t="str">
        <f t="shared" si="15"/>
        <v/>
      </c>
    </row>
    <row r="486" spans="3:14" x14ac:dyDescent="0.3">
      <c r="C486" s="28"/>
      <c r="D486" s="28"/>
      <c r="E486" s="28"/>
      <c r="F486" s="152"/>
      <c r="G486" s="233"/>
      <c r="H486" s="155"/>
      <c r="I486" s="235"/>
      <c r="K486" s="159"/>
      <c r="L486" s="159"/>
      <c r="M486" s="161" t="str">
        <f t="shared" si="14"/>
        <v/>
      </c>
      <c r="N486" s="163" t="str">
        <f t="shared" si="15"/>
        <v/>
      </c>
    </row>
    <row r="487" spans="3:14" x14ac:dyDescent="0.3">
      <c r="C487" s="28"/>
      <c r="D487" s="28"/>
      <c r="E487" s="28"/>
      <c r="F487" s="152"/>
      <c r="G487" s="233"/>
      <c r="H487" s="155"/>
      <c r="I487" s="235"/>
      <c r="K487" s="159"/>
      <c r="L487" s="159"/>
      <c r="M487" s="161" t="str">
        <f t="shared" si="14"/>
        <v/>
      </c>
      <c r="N487" s="163" t="str">
        <f t="shared" si="15"/>
        <v/>
      </c>
    </row>
    <row r="488" spans="3:14" x14ac:dyDescent="0.3">
      <c r="C488" s="28"/>
      <c r="D488" s="28"/>
      <c r="E488" s="28"/>
      <c r="F488" s="152"/>
      <c r="G488" s="233"/>
      <c r="H488" s="155"/>
      <c r="I488" s="235"/>
      <c r="K488" s="159"/>
      <c r="L488" s="159"/>
      <c r="M488" s="161" t="str">
        <f t="shared" si="14"/>
        <v/>
      </c>
      <c r="N488" s="163" t="str">
        <f t="shared" si="15"/>
        <v/>
      </c>
    </row>
    <row r="489" spans="3:14" x14ac:dyDescent="0.3">
      <c r="C489" s="28"/>
      <c r="D489" s="28"/>
      <c r="E489" s="28"/>
      <c r="F489" s="152"/>
      <c r="G489" s="233"/>
      <c r="H489" s="155"/>
      <c r="I489" s="235"/>
      <c r="K489" s="159"/>
      <c r="L489" s="159"/>
      <c r="M489" s="161" t="str">
        <f t="shared" si="14"/>
        <v/>
      </c>
      <c r="N489" s="163" t="str">
        <f t="shared" si="15"/>
        <v/>
      </c>
    </row>
    <row r="490" spans="3:14" x14ac:dyDescent="0.3">
      <c r="C490" s="28"/>
      <c r="D490" s="28"/>
      <c r="E490" s="28"/>
      <c r="F490" s="152"/>
      <c r="G490" s="233"/>
      <c r="H490" s="155"/>
      <c r="I490" s="235"/>
      <c r="K490" s="159"/>
      <c r="L490" s="159"/>
      <c r="M490" s="161" t="str">
        <f t="shared" si="14"/>
        <v/>
      </c>
      <c r="N490" s="163" t="str">
        <f t="shared" si="15"/>
        <v/>
      </c>
    </row>
    <row r="491" spans="3:14" x14ac:dyDescent="0.3">
      <c r="C491" s="28"/>
      <c r="D491" s="28"/>
      <c r="E491" s="28"/>
      <c r="F491" s="152"/>
      <c r="G491" s="233"/>
      <c r="H491" s="155"/>
      <c r="I491" s="235"/>
      <c r="K491" s="159"/>
      <c r="L491" s="159"/>
      <c r="M491" s="161" t="str">
        <f t="shared" si="14"/>
        <v/>
      </c>
      <c r="N491" s="163" t="str">
        <f t="shared" si="15"/>
        <v/>
      </c>
    </row>
    <row r="492" spans="3:14" x14ac:dyDescent="0.3">
      <c r="C492" s="28"/>
      <c r="D492" s="28"/>
      <c r="E492" s="28"/>
      <c r="F492" s="152"/>
      <c r="G492" s="233"/>
      <c r="H492" s="155"/>
      <c r="I492" s="235"/>
      <c r="K492" s="159"/>
      <c r="L492" s="159"/>
      <c r="M492" s="161" t="str">
        <f t="shared" si="14"/>
        <v/>
      </c>
      <c r="N492" s="163" t="str">
        <f t="shared" si="15"/>
        <v/>
      </c>
    </row>
    <row r="493" spans="3:14" x14ac:dyDescent="0.3">
      <c r="C493" s="28"/>
      <c r="D493" s="28"/>
      <c r="E493" s="28"/>
      <c r="F493" s="152"/>
      <c r="G493" s="233"/>
      <c r="H493" s="155"/>
      <c r="I493" s="235"/>
      <c r="K493" s="159"/>
      <c r="L493" s="159"/>
      <c r="M493" s="161" t="str">
        <f t="shared" si="14"/>
        <v/>
      </c>
      <c r="N493" s="163" t="str">
        <f t="shared" si="15"/>
        <v/>
      </c>
    </row>
    <row r="494" spans="3:14" x14ac:dyDescent="0.3">
      <c r="C494" s="28"/>
      <c r="D494" s="28"/>
      <c r="E494" s="28"/>
      <c r="F494" s="152"/>
      <c r="G494" s="233"/>
      <c r="H494" s="155"/>
      <c r="I494" s="235"/>
      <c r="K494" s="159"/>
      <c r="L494" s="159"/>
      <c r="M494" s="161" t="str">
        <f t="shared" si="14"/>
        <v/>
      </c>
      <c r="N494" s="163" t="str">
        <f t="shared" si="15"/>
        <v/>
      </c>
    </row>
    <row r="495" spans="3:14" x14ac:dyDescent="0.3">
      <c r="C495" s="28"/>
      <c r="D495" s="28"/>
      <c r="E495" s="28"/>
      <c r="F495" s="152"/>
      <c r="G495" s="233"/>
      <c r="H495" s="155"/>
      <c r="I495" s="235"/>
      <c r="K495" s="159"/>
      <c r="L495" s="159"/>
      <c r="M495" s="161" t="str">
        <f t="shared" si="14"/>
        <v/>
      </c>
      <c r="N495" s="163" t="str">
        <f t="shared" si="15"/>
        <v/>
      </c>
    </row>
    <row r="496" spans="3:14" x14ac:dyDescent="0.3">
      <c r="C496" s="28"/>
      <c r="D496" s="28"/>
      <c r="E496" s="28"/>
      <c r="F496" s="152"/>
      <c r="G496" s="233"/>
      <c r="H496" s="155"/>
      <c r="I496" s="235"/>
      <c r="K496" s="159"/>
      <c r="L496" s="159"/>
      <c r="M496" s="161" t="str">
        <f t="shared" si="14"/>
        <v/>
      </c>
      <c r="N496" s="163" t="str">
        <f t="shared" si="15"/>
        <v/>
      </c>
    </row>
    <row r="497" spans="1:21" x14ac:dyDescent="0.3">
      <c r="C497" s="28"/>
      <c r="D497" s="28"/>
      <c r="E497" s="28"/>
      <c r="F497" s="152"/>
      <c r="G497" s="233"/>
      <c r="H497" s="155"/>
      <c r="I497" s="235"/>
      <c r="K497" s="159"/>
      <c r="L497" s="159"/>
      <c r="M497" s="161" t="str">
        <f t="shared" si="14"/>
        <v/>
      </c>
      <c r="N497" s="163" t="str">
        <f t="shared" si="15"/>
        <v/>
      </c>
    </row>
    <row r="498" spans="1:21" x14ac:dyDescent="0.3">
      <c r="C498" s="28"/>
      <c r="D498" s="28"/>
      <c r="E498" s="28"/>
      <c r="F498" s="152"/>
      <c r="G498" s="233"/>
      <c r="H498" s="155"/>
      <c r="I498" s="235"/>
      <c r="K498" s="159"/>
      <c r="L498" s="159"/>
      <c r="M498" s="161" t="str">
        <f t="shared" si="14"/>
        <v/>
      </c>
      <c r="N498" s="163" t="str">
        <f t="shared" si="15"/>
        <v/>
      </c>
    </row>
    <row r="499" spans="1:21" x14ac:dyDescent="0.3">
      <c r="C499" s="28"/>
      <c r="D499" s="28"/>
      <c r="E499" s="28"/>
      <c r="F499" s="152"/>
      <c r="G499" s="233"/>
      <c r="H499" s="155"/>
      <c r="I499" s="235"/>
      <c r="K499" s="159"/>
      <c r="L499" s="159"/>
      <c r="M499" s="161" t="str">
        <f t="shared" si="14"/>
        <v/>
      </c>
      <c r="N499" s="163" t="str">
        <f t="shared" si="15"/>
        <v/>
      </c>
    </row>
    <row r="500" spans="1:21" s="6" customFormat="1" x14ac:dyDescent="0.3">
      <c r="A500" s="144"/>
      <c r="B500" s="28"/>
      <c r="C500" s="28"/>
      <c r="D500" s="28"/>
      <c r="E500" s="28"/>
      <c r="F500" s="152"/>
      <c r="G500" s="233"/>
      <c r="H500" s="155"/>
      <c r="I500" s="235"/>
      <c r="J500" s="158"/>
      <c r="K500" s="159"/>
      <c r="L500" s="159"/>
      <c r="M500" s="161" t="str">
        <f t="shared" si="14"/>
        <v/>
      </c>
      <c r="N500" s="163" t="str">
        <f t="shared" si="15"/>
        <v/>
      </c>
      <c r="O500" s="28"/>
      <c r="P500" s="28"/>
      <c r="Q500" s="28"/>
      <c r="R500" s="29"/>
      <c r="S500" s="29"/>
      <c r="T500" s="29"/>
      <c r="U500" s="29"/>
    </row>
  </sheetData>
  <sheetProtection algorithmName="SHA-512" hashValue="6uAqu8b/WXCSow7njqbPealrblaH9IpwH/lwJSLeodqPidpTGwpI6GWDsUJGBQv6QfTnrsvuR/0sib4izU4UYg==" saltValue="LCZHpNptEjdn27fntRk42w==" spinCount="100000" sheet="1" formatCells="0" formatColumns="0" formatRows="0" insertRows="0" deleteRows="0" sort="0" autoFilter="0" pivotTables="0"/>
  <autoFilter ref="A1:U1" xr:uid="{D6CB7A5D-0A0D-45C9-A807-7B6500B547B8}"/>
  <dataValidations count="2">
    <dataValidation type="list" allowBlank="1" showInputMessage="1" showErrorMessage="1" sqref="O1:P1 G1:I1 A1:C1" xr:uid="{E41680A6-BB35-475A-BF0A-23CADC4383A1}">
      <formula1>#REF!</formula1>
    </dataValidation>
    <dataValidation type="list" allowBlank="1" showInputMessage="1" showErrorMessage="1" sqref="Q2:Q500" xr:uid="{FBC0E285-5FAD-4904-8370-9F93EFF52B89}">
      <formula1>"Yes, No"</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9">
        <x14:dataValidation type="list" allowBlank="1" showInputMessage="1" showErrorMessage="1" xr:uid="{B1B593CB-7ED6-4B51-96E9-9D77FD8036A5}">
          <x14:formula1>
            <xm:f>Instructions!$C$106:$C$114</xm:f>
          </x14:formula1>
          <xm:sqref>P2:P500</xm:sqref>
        </x14:dataValidation>
        <x14:dataValidation type="list" allowBlank="1" showInputMessage="1" showErrorMessage="1" xr:uid="{E005DFCC-A9F9-45A0-B662-DB03561E6CF7}">
          <x14:formula1>
            <xm:f>Instructions!$C$103:$C$105</xm:f>
          </x14:formula1>
          <xm:sqref>O2:O500</xm:sqref>
        </x14:dataValidation>
        <x14:dataValidation type="list" allowBlank="1" showInputMessage="1" showErrorMessage="1" xr:uid="{A8D1E25D-DCE6-45C8-A349-BC15A36BCF89}">
          <x14:formula1>
            <xm:f>Instructions!$C$94:$C$95</xm:f>
          </x14:formula1>
          <xm:sqref>I2:I500</xm:sqref>
        </x14:dataValidation>
        <x14:dataValidation type="list" allowBlank="1" showInputMessage="1" showErrorMessage="1" xr:uid="{11ED9E1A-DF3B-4FA0-BF0D-82EEB57A4554}">
          <x14:formula1>
            <xm:f>Instructions!$C$92:$C$93</xm:f>
          </x14:formula1>
          <xm:sqref>H2:H500</xm:sqref>
        </x14:dataValidation>
        <x14:dataValidation type="list" allowBlank="1" showInputMessage="1" showErrorMessage="1" xr:uid="{9136EF48-DFC5-43F2-AE3C-5F21A7B360D7}">
          <x14:formula1>
            <xm:f>Instructions!$C$89:$C$90</xm:f>
          </x14:formula1>
          <xm:sqref>G2:G500</xm:sqref>
        </x14:dataValidation>
        <x14:dataValidation type="list" allowBlank="1" showInputMessage="1" showErrorMessage="1" xr:uid="{7641845D-0D94-4650-BDA2-CC63E83B2885}">
          <x14:formula1>
            <xm:f>Instructions!$C$28:$C$84</xm:f>
          </x14:formula1>
          <xm:sqref>C2:C500</xm:sqref>
        </x14:dataValidation>
        <x14:dataValidation type="list" allowBlank="1" showInputMessage="1" showErrorMessage="1" xr:uid="{8AC9959D-8463-4978-AA53-8180F4E994FB}">
          <x14:formula1>
            <xm:f>Instructions!$C$18:$C$27</xm:f>
          </x14:formula1>
          <xm:sqref>B2:B500</xm:sqref>
        </x14:dataValidation>
        <x14:dataValidation type="list" allowBlank="1" showInputMessage="1" showErrorMessage="1" xr:uid="{18DF15B8-7D82-4A77-BF1F-C060E7D2E9B3}">
          <x14:formula1>
            <xm:f>Instructions!$C$14:$C$17</xm:f>
          </x14:formula1>
          <xm:sqref>A2:A500</xm:sqref>
        </x14:dataValidation>
        <x14:dataValidation type="list" allowBlank="1" showInputMessage="1" showErrorMessage="1" xr:uid="{49343FE5-2A16-4D0A-92FB-9B697C101F4F}">
          <x14:formula1>
            <xm:f>'Service Description'!$A$2:$A$111</xm:f>
          </x14:formula1>
          <xm:sqref>J2:J500</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I k E A A B Q S w M E F A A C A A g A C 4 1 2 U o 0 G h 5 C i A A A A 9 Q A A A B I A H A B D b 2 5 m a W c v U G F j a 2 F n Z S 5 4 b W w g o h g A K K A U A A A A A A A A A A A A A A A A A A A A A A A A A A A A h Y + x D o I w F E V / h X S n L e h A y K M M r p K Y E I 1 r U y o 2 w s P Q Y v k 3 B z / J X x C j q J v j v e c M 9 9 6 v N 8 j H t g k u u r e m w 4 x E l J N A o + o q g 3 V G B n c I E 5 I L 2 E h 1 k r U O J h l t O t o q I 0 f n z i l j 3 n v q F 7 T r a x Z z H r F 9 s S 7 V U b e S f G T z X w 4 N W i d R a S J g 9 x o j Y p o s a c K n S c D m D g q D X x 5 P 7 E l / S l g N j R t 6 L T S G 2 x L Y H I G 9 L 4 g H U E s D B B Q A A g A I A A u N d l I 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L j X Z S / 9 I N 2 4 U B A A D D A w A A E w A c A E Z v c m 1 1 b G F z L 1 N l Y 3 R p b 2 4 x L m 0 g o h g A K K A U A A A A A A A A A A A A A A A A A A A A A A A A A A A A h Z P L a s M w E E X 3 B v + D c D c J p C l Z h y 4 U e d w O + B V J T p t l H o a G u H Z x b E g p / f d K d p R X n d Y b a c 5 c D d K 9 e J e u q k 2 R E 9 G u o 7 F t 2 d b u b V G m a z K t 0 / J z R B 5 J l l a 2 R d Q n i r p c p Y r A f p V m Q 1 a X Z Z p X L 0 W 5 X R b F t t c f t L I 7 B / Y f i 3 y t Z r A i r 5 T E U W f k Y p m l w 7 b T 7 F m R 1 e 9 5 r x 0 6 I I 7 R D s i X w y G O u M T w i U w T y i V w R Z 0 Y n 2 O 9 c h B x F A q c + E A g l C j n m n r I h S Q h D U B X P j 0 r A n C R U X Q J u r r E 0 M U Z u g n 1 d S X n M Z D I I 4 y K R g y v E t T w K C Q 0 j n 2 E 5 o g L g n G M p c Z K K 4 D P k D V y l 0 p 4 k B g 0 M z g w U K p f 3 A W G e q R u h E k w A d 5 Q O h f E i 7 g 6 J i I / k Q e B P u R x d X X F p w l y C N Q j S Q D t W F B m B B h S o + Z A R b s T y e T + U H 1 r D w 9 + D j u 9 N E 3 j 6 U n c 5 a 3 p X n p s 6 I X X B l 5 5 b v C l 9 4 Z e Z 2 B 4 Z x a m e T u T o + J G N p 3 9 8 4 y M 4 N + s j g / 4 K 7 P T h a + y O 5 l u M j T k P M u + b W 3 y m 3 / W + A d Q S w E C L Q A U A A I A C A A L j X Z S j Q a H k K I A A A D 1 A A A A E g A A A A A A A A A A A A A A A A A A A A A A Q 2 9 u Z m l n L 1 B h Y 2 t h Z 2 U u e G 1 s U E s B A i 0 A F A A C A A g A C 4 1 2 U g / K 6 a u k A A A A 6 Q A A A B M A A A A A A A A A A A A A A A A A 7 g A A A F t D b 2 5 0 Z W 5 0 X 1 R 5 c G V z X S 5 4 b W x Q S w E C L Q A U A A I A C A A L j X Z S / 9 I N 2 4 U B A A D D A w A A E w A A A A A A A A A A A A A A A A D f A Q A A R m 9 y b X V s Y X M v U 2 V j d G l v b j E u b V B L B Q Y A A A A A A w A D A M I A A A C x A w 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5 3 B g A A A A A A A F U G 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9 R d W V y e T E 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U Y W J s Z S I g L z 4 8 R W 5 0 c n k g V H l w Z T 0 i T m F t Z V V w Z G F 0 Z W R B Z n R l c k Z p b G w i I F Z h b H V l P S J s M C I g L z 4 8 R W 5 0 c n k g V H l w Z T 0 i T m F 2 a W d h d G l v b l N 0 Z X B O Y W 1 l I i B W Y W x 1 Z T 0 i c 0 5 h d m l n Y X R p b 2 4 i I C 8 + P E V u d H J 5 I F R 5 c G U 9 I k F k Z G V k V G 9 E Y X R h T W 9 k Z W w i I F Z h b H V l P S J s M C I g L z 4 8 R W 5 0 c n k g V H l w Z T 0 i R m l s b E V y c m 9 y Q 2 9 k Z S I g V m F s d W U 9 I n N X b 3 J r c 2 h l Z X R N Y X h S b 3 d z R X h j Z W V k Z W Q i I C 8 + P E V u d H J 5 I F R 5 c G U 9 I k Z p b G x F c n J v c k 1 l c 3 N h Z 2 U i I F Z h b H V l P S J z V G h l I H J l c 3 V s d C B v Z i B 0 a G l z I H F 1 Z X J 5 I G l z I H R v b y B s Y X J n Z S B 0 b y B i Z S B s b 2 F k Z W Q g d G 8 g d G h l I H N w Z W N p Z m l l Z C B s b 2 N h d G l v b i B v b i B 0 a G U g d 2 9 y a 3 N o Z W V 0 L i B X b 3 J r c 2 h l Z X R z I G h h d m U g Y S B s a W 1 p d C B v Z i A x L D A 0 O C w 1 N z Y g c m 9 3 c y B h b m Q g M T Y s M z g 0 I G N v b H V t b n M u I F B s Z W F z Z S B s b 2 F k I H R o Z S B x d W V y e S B 0 b y B 0 a G U g R G F 0 Y S B N b 2 R l b C B p b n N 0 Z W F k L i I g L z 4 8 R W 5 0 c n k g V H l w Z T 0 i R m l s b E x h c 3 R V c G R h d G V k I i B W Y W x 1 Z T 0 i Z D I w M j E t M D M t M j J U M j I 6 M z I 6 N T c u M z c z M z g 1 O V o i I C 8 + P E V u d H J 5 I F R 5 c G U 9 I k Z p b G x T d G F 0 d X M i I F Z h b H V l P S J z R X J y b 3 I i I C 8 + P C 9 T d G F i b G V F b n R y a W V z P j w v S X R l b T 4 8 S X R l b T 4 8 S X R l b U x v Y 2 F 0 a W 9 u P j x J d G V t V H l w Z T 5 G b 3 J t d W x h P C 9 J d G V t V H l w Z T 4 8 S X R l b V B h d G g + U 2 V j d G l v b j E v U X V l c n k x L 1 N v d X J j Z T w v S X R l b V B h d G g + P C 9 J d G V t T G 9 j Y X R p b 2 4 + P F N 0 Y W J s Z U V u d H J p Z X M g L z 4 8 L 0 l 0 Z W 0 + P E l 0 Z W 0 + P E l 0 Z W 1 M b 2 N h d G l v b j 4 8 S X R l b V R 5 c G U + R m 9 y b X V s Y T w v S X R l b V R 5 c G U + P E l 0 Z W 1 Q Y X R o P l N l Y 3 R p b 2 4 x L 1 F 1 Z X J 5 M S 9 F e H B h b m R l Z C U y M E N v b n R l b n Q 8 L 0 l 0 Z W 1 Q Y X R o P j w v S X R l b U x v Y 2 F 0 a W 9 u P j x T d G F i b G V F b n R y a W V z I C 8 + P C 9 J d G V t P j w v S X R l b X M + P C 9 M b 2 N h b F B h Y 2 t h Z 2 V N Z X R h Z G F 0 Y U Z p b G U + F g A A A F B L B Q Y A A A A A A A A A A A A A A A A A A A A A A A D a A A A A A Q A A A N C M n d 8 B F d E R j H o A w E / C l + s B A A A A 3 n p F A 2 y 6 M E K S / b U v E h w 0 L Q A A A A A C A A A A A A A D Z g A A w A A A A B A A A A B G q k P q p + + i X V 1 C 4 f C A n s 8 z A A A A A A S A A A C g A A A A E A A A A F o K S I w N G w J p g K 6 T c 0 n A F R N Q A A A A L U y Q + D Z W 7 R j R R 0 M + Y A z Y 9 / z s 3 y q L t V a q D I v h 1 j h e N l Q 0 2 2 f 3 a 0 M 4 p S K l J r 3 H J o K K K + k R K W i O E C y C Y 7 v L v w x J S 1 9 r P X 0 V C t g s 2 l A 1 1 6 e U K Q 8 U A A A A d Z n B M F p D f Q x 5 8 L j t n e H T o r 1 C 8 Z c = < / D a t a M a s h u p > 
</file>

<file path=customXml/itemProps1.xml><?xml version="1.0" encoding="utf-8"?>
<ds:datastoreItem xmlns:ds="http://schemas.openxmlformats.org/officeDocument/2006/customXml" ds:itemID="{504D166E-FEBC-4117-B5FD-2E2845672FC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Instructions</vt:lpstr>
      <vt:lpstr>Service Description</vt:lpstr>
      <vt:lpstr>YTD Summary</vt:lpstr>
      <vt:lpstr>MCPAR</vt:lpstr>
      <vt:lpstr>Q1 Case Details</vt:lpstr>
      <vt:lpstr>Q2 Case Details</vt:lpstr>
      <vt:lpstr>Q3 Case Details</vt:lpstr>
      <vt:lpstr>Q4 Case Details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Michigan Department of Health and Human Services</dc:creator>
  <cp:lastModifiedBy>Simmons, Scott (DTMB)</cp:lastModifiedBy>
  <cp:lastPrinted>2021-02-09T21:52:40Z</cp:lastPrinted>
  <dcterms:created xsi:type="dcterms:W3CDTF">2020-11-03T17:10:33Z</dcterms:created>
  <dcterms:modified xsi:type="dcterms:W3CDTF">2025-10-08T19:49:53Z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f46dfe0-534f-4c95-815c-5b1af86b9823_Enabled">
    <vt:lpwstr>true</vt:lpwstr>
  </property>
  <property fmtid="{D5CDD505-2E9C-101B-9397-08002B2CF9AE}" pid="3" name="MSIP_Label_2f46dfe0-534f-4c95-815c-5b1af86b9823_SetDate">
    <vt:lpwstr>2025-10-08T19:49:09Z</vt:lpwstr>
  </property>
  <property fmtid="{D5CDD505-2E9C-101B-9397-08002B2CF9AE}" pid="4" name="MSIP_Label_2f46dfe0-534f-4c95-815c-5b1af86b9823_Method">
    <vt:lpwstr>Privileged</vt:lpwstr>
  </property>
  <property fmtid="{D5CDD505-2E9C-101B-9397-08002B2CF9AE}" pid="5" name="MSIP_Label_2f46dfe0-534f-4c95-815c-5b1af86b9823_Name">
    <vt:lpwstr>2f46dfe0-534f-4c95-815c-5b1af86b9823</vt:lpwstr>
  </property>
  <property fmtid="{D5CDD505-2E9C-101B-9397-08002B2CF9AE}" pid="6" name="MSIP_Label_2f46dfe0-534f-4c95-815c-5b1af86b9823_SiteId">
    <vt:lpwstr>d5fb7087-3777-42ad-966a-892ef47225d1</vt:lpwstr>
  </property>
  <property fmtid="{D5CDD505-2E9C-101B-9397-08002B2CF9AE}" pid="7" name="MSIP_Label_2f46dfe0-534f-4c95-815c-5b1af86b9823_ActionId">
    <vt:lpwstr>06ff2a5f-e10d-44c4-9196-d37599240224</vt:lpwstr>
  </property>
  <property fmtid="{D5CDD505-2E9C-101B-9397-08002B2CF9AE}" pid="8" name="MSIP_Label_2f46dfe0-534f-4c95-815c-5b1af86b9823_ContentBits">
    <vt:lpwstr>0</vt:lpwstr>
  </property>
  <property fmtid="{D5CDD505-2E9C-101B-9397-08002B2CF9AE}" pid="9" name="MSIP_Label_2f46dfe0-534f-4c95-815c-5b1af86b9823_Tag">
    <vt:lpwstr>10, 0, 1, 1</vt:lpwstr>
  </property>
</Properties>
</file>