
<file path=[Content_Types].xml><?xml version="1.0" encoding="utf-8"?>
<Types xmlns="http://schemas.openxmlformats.org/package/2006/content-types">
  <Default Extension="rels" ContentType="application/vnd.openxmlformats-package.relationship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Lopsided Margins" state="visible" r:id="rId4"/>
    <sheet sheetId="2" name="Mean-Median Difference" state="visible" r:id="rId5"/>
    <sheet sheetId="3" name="Efficiency Gap" state="visible" r:id="rId6"/>
    <sheet sheetId="4" name="Seats Votes Ratio" state="visible" r:id="rId7"/>
  </sheets>
</workbook>
</file>

<file path=xl/sharedStrings.xml><?xml version="1.0" encoding="utf-8"?>
<sst xmlns="http://schemas.openxmlformats.org/spreadsheetml/2006/main" count="30">
  <si>
    <t>DISTRICT</t>
  </si>
  <si>
    <t>Party</t>
  </si>
  <si>
    <t>Dem</t>
  </si>
  <si>
    <t>Rep</t>
  </si>
  <si>
    <t>Total Votes</t>
  </si>
  <si>
    <t>Percent Votes</t>
  </si>
  <si>
    <t>Party Wins</t>
  </si>
  <si>
    <t>Average Winning Margin</t>
  </si>
  <si>
    <t>Finding</t>
  </si>
  <si>
    <t>Districts have a lopsided margin advantage of</t>
  </si>
  <si>
    <t>Dem Sorted Low to High</t>
  </si>
  <si>
    <t>District Median Percentage</t>
  </si>
  <si>
    <t>Statewide mean percentage</t>
  </si>
  <si>
    <t>Mean-Median Difference</t>
  </si>
  <si>
    <t>Findings</t>
  </si>
  <si>
    <t>Districts have a mean-median advantage of</t>
  </si>
  <si>
    <t>Lost Votes</t>
  </si>
  <si>
    <t>Minimum to win</t>
  </si>
  <si>
    <t>Surplus Votes</t>
  </si>
  <si>
    <t>Total Wasted Votes</t>
  </si>
  <si>
    <t>Statewide % Wasted Votes</t>
  </si>
  <si>
    <t>Candidates have an efficiency gap advantage of</t>
  </si>
  <si>
    <t>% Wasted Votes of Total Votes</t>
  </si>
  <si>
    <t>Composite Score</t>
  </si>
  <si>
    <t>Dem %</t>
  </si>
  <si>
    <t>Rep %</t>
  </si>
  <si>
    <t>Vote Share</t>
  </si>
  <si>
    <t>Count of Seats</t>
  </si>
  <si>
    <t>Seat Share</t>
  </si>
  <si>
    <t>Proportionality Bias</t>
  </si>
</sst>
</file>

<file path=xl/styles.xml><?xml version="1.0" encoding="utf-8"?>
<styleSheet xmlns="http://schemas.openxmlformats.org/spreadsheetml/2006/main">
  <numFmts count="3">
    <numFmt formatCode="_(* #,##0.00_);_(* \(#,##0.00\);_(* &quot;-&quot;??_);_(@_)" numFmtId="196"/>
    <numFmt formatCode="0.0%" numFmtId="197"/>
    <numFmt formatCode="_(* #,##0_);_(* \(#,##0\);_(* &quot;-&quot;??_);_(@_)" numFmtId="198"/>
  </numFmts>
  <fonts count="5">
    <font>
      <b val="false"/>
      <i val="false"/>
      <u val="none"/>
      <sz val="10"/>
      <color theme="1"/>
      <name val="Arial"/>
    </font>
    <font>
      <b val="false"/>
      <i val="false"/>
      <u val="none"/>
      <sz val="12"/>
      <color theme="1"/>
      <name val="Calibri"/>
      <scheme val="minor"/>
    </font>
    <font>
      <b val="true"/>
      <i val="false"/>
      <u val="none"/>
      <sz val="12"/>
      <color rgb="FF000080"/>
      <name val="Calibri"/>
      <scheme val="minor"/>
    </font>
    <font>
      <b val="true"/>
      <i val="false"/>
      <u val="none"/>
      <sz val="12"/>
      <color theme="1"/>
      <name val="Calibri"/>
      <scheme val="minor"/>
    </font>
    <font>
      <b val="false"/>
      <i val="false"/>
      <u val="none"/>
      <sz val="12"/>
      <color theme="0" tint="-0.25"/>
      <name val="Calibri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6"/>
        <bgColor rgb="FF000000"/>
      </patternFill>
    </fill>
    <fill>
      <patternFill patternType="solid">
        <fgColor theme="6" tint="0.6"/>
        <bgColor rgb="FFFFFFFF"/>
      </patternFill>
    </fill>
    <fill>
      <patternFill patternType="solid">
        <fgColor theme="7" tint="0.4"/>
        <bgColor rgb="FF000000"/>
      </patternFill>
    </fill>
    <fill>
      <patternFill patternType="solid">
        <fgColor theme="3" tint="0.4"/>
        <bgColor rgb="FF000000"/>
      </patternFill>
    </fill>
    <fill>
      <patternFill patternType="solid">
        <fgColor theme="4" tint="0.8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theme="5" tint="0.8"/>
        <bgColor rgb="FF000000"/>
      </patternFill>
    </fill>
    <fill>
      <patternFill patternType="solid">
        <fgColor rgb="00FFFFFF"/>
        <bgColor rgb="FF000000"/>
      </patternFill>
    </fill>
    <fill>
      <patternFill patternType="solid">
        <fgColor theme="9" tint="0.6"/>
        <bgColor rgb="FF000000"/>
      </patternFill>
    </fill>
    <fill>
      <patternFill patternType="solid">
        <fgColor theme="5" tint="0.4"/>
        <bgColor rgb="FF000000"/>
      </patternFill>
    </fill>
    <fill>
      <patternFill patternType="solid">
        <fgColor rgb="FFF3F9A7"/>
        <bgColor rgb="FF000000"/>
      </patternFill>
    </fill>
    <fill>
      <patternFill patternType="solid">
        <fgColor theme="0" tint="-0.25"/>
        <bgColor rgb="FF000000"/>
      </patternFill>
    </fill>
    <fill>
      <patternFill patternType="solid">
        <fgColor theme="0" tint="-0.15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theme="9" tint="0.4"/>
        <bgColor rgb="FF000000"/>
      </patternFill>
    </fill>
  </fills>
  <borders count="18">
    <border>
      <left style="none"/>
      <right style="none"/>
      <top style="none"/>
      <bottom style="none"/>
    </border>
    <border>
      <left style="medium">
        <color rgb="FF000000"/>
      </left>
      <right style="none"/>
      <top style="medium">
        <color rgb="FF000000"/>
      </top>
      <bottom style="thin">
        <color rgb="FF000000"/>
      </bottom>
    </border>
    <border>
      <left style="medium">
        <color rgb="FF000000"/>
      </left>
      <right style="none"/>
      <top style="none"/>
      <bottom style="medium">
        <color rgb="FF000000"/>
      </bottom>
    </border>
    <border>
      <left style="none"/>
      <right style="medium">
        <color rgb="FF000000"/>
      </right>
      <top style="medium">
        <color rgb="FF000000"/>
      </top>
      <bottom style="thin">
        <color rgb="FF000000"/>
      </bottom>
    </border>
    <border>
      <left style="none"/>
      <right style="medium">
        <color rgb="FF000000"/>
      </right>
      <top style="none"/>
      <bottom style="medium">
        <color rgb="FF000000"/>
      </bottom>
    </border>
    <border>
      <left style="none"/>
      <right style="none"/>
      <top style="none"/>
      <bottom style="medium">
        <color rgb="FF000000"/>
      </bottom>
    </border>
    <border>
      <left style="medium">
        <color rgb="FF000000"/>
      </left>
      <right style="none"/>
      <top style="medium">
        <color rgb="FF000000"/>
      </top>
      <bottom style="none"/>
    </border>
    <border>
      <left style="medium">
        <color rgb="FF000000"/>
      </left>
      <right style="none"/>
      <top style="none"/>
      <bottom style="none"/>
    </border>
    <border>
      <left style="medium">
        <color rgb="FF000000"/>
      </left>
      <right style="medium">
        <color rgb="FF000000"/>
      </right>
      <top style="medium">
        <color rgb="FF000000"/>
      </top>
      <bottom style="none"/>
    </border>
    <border>
      <left style="medium">
        <color rgb="FF000000"/>
      </left>
      <right style="medium">
        <color rgb="FF000000"/>
      </right>
      <top style="none"/>
      <bottom style="medium">
        <color rgb="FF000000"/>
      </bottom>
    </border>
    <border>
      <left style="none"/>
      <right style="none"/>
      <top style="medium">
        <color rgb="FF000000"/>
      </top>
      <bottom style="thin">
        <color rgb="FF000000"/>
      </bottom>
    </border>
    <border>
      <left style="none"/>
      <right style="none"/>
      <top style="medium">
        <color rgb="FF000000"/>
      </top>
      <bottom style="none"/>
    </border>
    <border>
      <left style="none"/>
      <right style="medium">
        <color rgb="FF000000"/>
      </right>
      <top style="medium">
        <color rgb="FF000000"/>
      </top>
      <bottom style="none"/>
    </border>
    <border>
      <left style="none"/>
      <right style="medium">
        <color rgb="FF000000"/>
      </right>
      <top style="none"/>
      <bottom style="none"/>
    </border>
    <border>
      <left style="medium">
        <color rgb="FF000000"/>
      </left>
      <right style="none"/>
      <top style="thin">
        <color rgb="FF000000"/>
      </top>
      <bottom style="medium">
        <color rgb="FF000000"/>
      </bottom>
    </border>
    <border>
      <left style="none"/>
      <right style="medium">
        <color rgb="FF000000"/>
      </right>
      <top style="thin">
        <color rgb="FF000000"/>
      </top>
      <bottom style="medium">
        <color rgb="FF000000"/>
      </bottom>
    </border>
    <border>
      <left style="none"/>
      <right style="none"/>
      <top style="thin">
        <color rgb="FF000000"/>
      </top>
      <bottom style="medium">
        <color rgb="FF000000"/>
      </bottom>
    </border>
    <border>
      <left style="thin">
        <color rgb="FF000000"/>
      </left>
      <right style="none"/>
      <top style="thin">
        <color rgb="FF000000"/>
      </top>
      <bottom style="medium">
        <color rgb="FF000000"/>
      </bottom>
    </border>
  </borders>
  <cellStyleXfs count="3">
    <xf numFmtId="0" fontId="0" borderId="0" xfId="0" applyNumberFormat="true" applyFont="true" applyFill="true" applyBorder="true" applyAlignment="true" applyProtection="true"/>
    <xf numFmtId="9" fontId="0" borderId="0" xfId="0" applyNumberFormat="true" applyFont="false" applyFill="false" applyBorder="false" applyAlignment="false" applyProtection="false"/>
    <xf numFmtId="196" fontId="0" borderId="0" xfId="0" applyNumberFormat="true" applyFont="false" applyFill="false" applyBorder="false" applyAlignment="false" applyProtection="false"/>
  </cellStyleXfs>
  <cellXfs count="73">
    <xf numFmtId="0" fontId="0" borderId="0" xfId="0" applyNumberFormat="true" applyFont="true" applyFill="true" applyBorder="true" applyAlignment="true" applyProtection="true"/>
    <xf numFmtId="9" fontId="0" borderId="0" xfId="1" applyNumberFormat="true" applyFont="false" applyFill="false" applyBorder="false" applyAlignment="false" applyProtection="false"/>
    <xf numFmtId="196" fontId="0" borderId="0" xfId="2" applyNumberFormat="true" applyFont="false" applyFill="false" applyBorder="false" applyAlignment="false" applyProtection="false"/>
    <xf numFmtId="0" fontId="1" fillId="2" borderId="0" xfId="0" applyFont="true" applyFill="true"/>
    <xf numFmtId="0" fontId="2" fillId="3" borderId="0" xfId="0" applyFont="true" applyFill="true">
      <alignment horizontal="center"/>
      <protection locked="false"/>
    </xf>
    <xf numFmtId="0" fontId="2" fillId="3" borderId="0" xfId="0" applyFont="true" applyFill="true">
      <alignment horizontal="center"/>
    </xf>
    <xf numFmtId="0" fontId="3" fillId="4" borderId="1" xfId="0" applyFont="true" applyFill="true" applyBorder="true">
      <alignment horizontal="center" vertical="center"/>
    </xf>
    <xf numFmtId="0" fontId="1" fillId="5" borderId="2" xfId="0" applyFont="true" applyFill="true" applyBorder="true">
      <alignment horizontal="center"/>
    </xf>
    <xf numFmtId="3" fontId="1" fillId="6" borderId="0" xfId="0" applyNumberFormat="true" applyFont="true" applyFill="true">
      <alignment horizontal="center"/>
      <protection locked="false"/>
    </xf>
    <xf numFmtId="3" fontId="1" fillId="6" borderId="0" xfId="0" applyNumberFormat="true" applyFont="true" applyFill="true">
      <alignment horizontal="center"/>
    </xf>
    <xf numFmtId="0" fontId="3" fillId="4" borderId="3" xfId="0" applyFont="true" applyFill="true" applyBorder="true">
      <alignment horizontal="center" vertical="center"/>
    </xf>
    <xf numFmtId="0" fontId="1" fillId="7" borderId="4" xfId="0" applyFont="true" applyFill="true" applyBorder="true">
      <alignment horizontal="center"/>
    </xf>
    <xf numFmtId="3" fontId="1" fillId="8" borderId="0" xfId="0" applyNumberFormat="true" applyFont="true" applyFill="true">
      <alignment horizontal="center"/>
      <protection locked="false"/>
    </xf>
    <xf numFmtId="3" fontId="1" fillId="8" borderId="0" xfId="0" applyNumberFormat="true" applyFont="true" applyFill="true">
      <alignment horizontal="center"/>
    </xf>
    <xf numFmtId="0" fontId="1" borderId="0" xfId="0" applyFont="true"/>
    <xf numFmtId="0" fontId="3" borderId="5" xfId="0" applyFont="true" applyBorder="true">
      <alignment horizontal="center"/>
    </xf>
    <xf numFmtId="3" fontId="1" borderId="0" xfId="0" applyNumberFormat="true" applyFont="true">
      <alignment horizontal="center"/>
    </xf>
    <xf numFmtId="0" fontId="3" fillId="10" borderId="1" xfId="0" applyFont="true" applyFill="true" applyBorder="true">
      <alignment horizontal="center" vertical="center"/>
    </xf>
    <xf numFmtId="197" fontId="1" fillId="6" xfId="1" applyNumberFormat="true" applyFont="true" applyFill="true">
      <alignment horizontal="center"/>
    </xf>
    <xf numFmtId="197" fontId="1" fillId="6" borderId="0" xfId="0" applyNumberFormat="true" applyFont="true" applyFill="true">
      <alignment horizontal="center"/>
    </xf>
    <xf numFmtId="0" fontId="3" fillId="10" borderId="3" xfId="0" applyFont="true" applyFill="true" applyBorder="true">
      <alignment horizontal="center" vertical="center"/>
    </xf>
    <xf numFmtId="0" fontId="1" fillId="11" borderId="4" xfId="0" applyFont="true" applyFill="true" applyBorder="true">
      <alignment horizontal="center"/>
    </xf>
    <xf numFmtId="197" fontId="1" fillId="8" xfId="1" applyNumberFormat="true" applyFont="true" applyFill="true">
      <alignment horizontal="center"/>
    </xf>
    <xf numFmtId="197" fontId="1" fillId="8" borderId="0" xfId="0" applyNumberFormat="true" applyFont="true" applyFill="true">
      <alignment horizontal="center"/>
    </xf>
    <xf numFmtId="0" fontId="3" fillId="12" borderId="1" xfId="0" applyFont="true" applyFill="true" applyBorder="true">
      <alignment horizontal="center" vertical="center"/>
    </xf>
    <xf numFmtId="0" fontId="3" fillId="12" borderId="3" xfId="0" applyFont="true" applyFill="true" applyBorder="true">
      <alignment horizontal="center" vertical="center"/>
    </xf>
    <xf numFmtId="0" fontId="1" fillId="13" borderId="0" xfId="0" applyFont="true" applyFill="true"/>
    <xf numFmtId="0" fontId="3" fillId="14" borderId="6" xfId="0" applyFont="true" applyFill="true" applyBorder="true">
      <alignment horizontal="center" vertical="center"/>
    </xf>
    <xf numFmtId="0" fontId="3" fillId="14" borderId="2" xfId="0" applyFont="true" applyFill="true" applyBorder="true">
      <alignment horizontal="center" vertical="center"/>
    </xf>
    <xf numFmtId="0" fontId="3" borderId="1" xfId="0" applyFont="true" applyBorder="true">
      <alignment horizontal="center"/>
    </xf>
    <xf numFmtId="0" fontId="1" borderId="7" xfId="0" applyFont="true" applyBorder="true">
      <alignment horizontal="center"/>
    </xf>
    <xf numFmtId="0" fontId="1" borderId="2" xfId="0" applyFont="true" applyBorder="true"/>
    <xf numFmtId="0" fontId="1" fillId="5" borderId="8" xfId="0" applyFont="true" applyFill="true" applyBorder="true">
      <alignment horizontal="center"/>
    </xf>
    <xf numFmtId="0" fontId="1" fillId="11" borderId="9" xfId="0" applyFont="true" applyFill="true" applyBorder="true">
      <alignment horizontal="center"/>
    </xf>
    <xf numFmtId="0" fontId="3" borderId="10" xfId="0" applyFont="true" applyBorder="true">
      <alignment horizontal="center"/>
    </xf>
    <xf numFmtId="0" fontId="1" borderId="0" xfId="0" applyFont="true">
      <alignment horizontal="center"/>
    </xf>
    <xf numFmtId="197" fontId="3" borderId="5" xfId="0" applyNumberFormat="true" applyFont="true" applyBorder="true">
      <alignment horizontal="center"/>
    </xf>
    <xf numFmtId="0" fontId="1" fillId="14" borderId="11" xfId="0" applyFont="true" applyFill="true" applyBorder="true"/>
    <xf numFmtId="0" fontId="1" fillId="14" borderId="5" xfId="0" applyFont="true" applyFill="true" applyBorder="true"/>
    <xf numFmtId="197" fontId="1" fillId="14" borderId="12" xfId="0" applyNumberFormat="true" applyFont="true" applyFill="true" applyBorder="true">
      <alignment horizontal="center"/>
    </xf>
    <xf numFmtId="197" fontId="1" fillId="14" borderId="4" xfId="0" applyNumberFormat="true" applyFont="true" applyFill="true" applyBorder="true">
      <alignment horizontal="center"/>
    </xf>
    <xf numFmtId="0" fontId="3" borderId="3" xfId="0" applyFont="true" applyBorder="true">
      <alignment horizontal="center"/>
    </xf>
    <xf numFmtId="0" fontId="1" borderId="13" xfId="0" applyFont="true" applyBorder="true">
      <alignment horizontal="center"/>
    </xf>
    <xf numFmtId="0" fontId="3" borderId="4" xfId="0" applyFont="true" applyBorder="true">
      <alignment horizontal="center"/>
    </xf>
    <xf numFmtId="0" fontId="0" borderId="0" xfId="0" applyFont="true"/>
    <xf numFmtId="9" fontId="0" borderId="0" xfId="0" applyNumberFormat="true" applyFont="true"/>
    <xf numFmtId="0" fontId="1" fillId="15" borderId="0" xfId="0" applyFont="true" applyFill="true"/>
    <xf numFmtId="0" fontId="1" fillId="5" borderId="14" xfId="0" applyFont="true" applyFill="true" applyBorder="true">
      <alignment horizontal="center"/>
    </xf>
    <xf numFmtId="0" fontId="1" fillId="11" borderId="15" xfId="0" applyFont="true" applyFill="true" applyBorder="true">
      <alignment horizontal="center"/>
    </xf>
    <xf numFmtId="0" fontId="4" fillId="13" borderId="0" xfId="0" applyFont="true" applyFill="true"/>
    <xf numFmtId="0" fontId="3" fillId="16" borderId="1" xfId="0" applyFont="true" applyFill="true" applyBorder="true">
      <alignment horizontal="center"/>
    </xf>
    <xf numFmtId="0" fontId="2" fillId="15" borderId="7" xfId="0" applyFont="true" applyFill="true" applyBorder="true">
      <alignment horizontal="center"/>
    </xf>
    <xf numFmtId="0" fontId="2" fillId="15" borderId="0" xfId="0" applyFont="true" applyFill="true">
      <alignment horizontal="center"/>
    </xf>
    <xf numFmtId="0" fontId="3" fillId="16" borderId="10" xfId="0" applyFont="true" applyFill="true" applyBorder="true">
      <alignment horizontal="center"/>
    </xf>
    <xf numFmtId="0" fontId="1" fillId="5" borderId="0" xfId="0" applyFont="true" applyFill="true">
      <alignment horizontal="center"/>
    </xf>
    <xf numFmtId="197" fontId="1" xfId="1" applyNumberFormat="true" applyFont="true">
      <alignment horizontal="center"/>
    </xf>
    <xf numFmtId="197" fontId="1" borderId="0" xfId="0" applyNumberFormat="true" applyFont="true">
      <alignment horizontal="center"/>
    </xf>
    <xf numFmtId="0" fontId="3" fillId="16" borderId="3" xfId="0" applyFont="true" applyFill="true" applyBorder="true">
      <alignment horizontal="center"/>
    </xf>
    <xf numFmtId="0" fontId="1" fillId="11" borderId="13" xfId="0" applyFont="true" applyFill="true" applyBorder="true">
      <alignment horizontal="center"/>
    </xf>
    <xf numFmtId="197" fontId="1" borderId="13" xfId="1" applyNumberFormat="true" applyFont="true" applyBorder="true">
      <alignment horizontal="center"/>
    </xf>
    <xf numFmtId="197" fontId="1" fillId="14" borderId="12" xfId="1" applyNumberFormat="true" applyFont="true" applyFill="true" applyBorder="true">
      <alignment horizontal="center"/>
    </xf>
    <xf numFmtId="197" fontId="1" fillId="14" borderId="4" xfId="1" applyNumberFormat="true" applyFont="true" applyFill="true" applyBorder="true">
      <alignment horizontal="center"/>
    </xf>
    <xf numFmtId="3" fontId="1" fillId="6" xfId="1" applyNumberFormat="true" applyFont="true" applyFill="true">
      <alignment horizontal="center"/>
    </xf>
    <xf numFmtId="3" fontId="1" fillId="8" xfId="1" applyNumberFormat="true" applyFont="true" applyFill="true">
      <alignment horizontal="center"/>
    </xf>
    <xf numFmtId="0" fontId="3" borderId="0" xfId="0" applyFont="true"/>
    <xf numFmtId="198" fontId="1" fillId="14" borderId="11" xfId="2" applyNumberFormat="true" applyFont="true" applyFill="true" applyBorder="true">
      <alignment horizontal="center"/>
    </xf>
    <xf numFmtId="198" fontId="1" fillId="14" borderId="5" xfId="2" applyNumberFormat="true" applyFont="true" applyFill="true" applyBorder="true">
      <alignment horizontal="center"/>
    </xf>
    <xf numFmtId="10" fontId="1" fillId="14" borderId="12" xfId="0" applyNumberFormat="true" applyFont="true" applyFill="true" applyBorder="true">
      <alignment horizontal="center"/>
    </xf>
    <xf numFmtId="10" fontId="1" fillId="14" borderId="4" xfId="0" applyNumberFormat="true" applyFont="true" applyFill="true" applyBorder="true">
      <alignment horizontal="center"/>
    </xf>
    <xf numFmtId="10" fontId="1" borderId="0" xfId="0" applyNumberFormat="true" applyFont="true"/>
    <xf numFmtId="0" fontId="3" fillId="4" borderId="10" xfId="0" applyFont="true" applyFill="true" applyBorder="true">
      <alignment horizontal="center" vertical="center"/>
    </xf>
    <xf numFmtId="0" fontId="1" fillId="5" borderId="16" xfId="0" applyFont="true" applyFill="true" applyBorder="true">
      <alignment horizontal="center"/>
    </xf>
    <xf numFmtId="0" fontId="1" fillId="11" borderId="17" xfId="0" applyFont="true" applyFill="true" applyBorder="true">
      <alignment horizontal="center"/>
    </xf>
  </cellXfs>
  <cellStyles count="3">
    <cellStyle name="Normal" xfId="0" builtinId="0"/>
    <cellStyle name="Percent" xfId="1" builtinId="5"/>
    <cellStyle name="Comma" xfId="2" builtinId="3"/>
  </cellStyles>
  <dxf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Relationship Id="rId5" Type="http://schemas.openxmlformats.org/officeDocument/2006/relationships/worksheet" Target="worksheets/sheet2.xml" /><Relationship Id="rId6" Type="http://schemas.openxmlformats.org/officeDocument/2006/relationships/worksheet" Target="worksheets/sheet3.xml" /><Relationship Id="rId7" Type="http://schemas.openxmlformats.org/officeDocument/2006/relationships/worksheet" Target="worksheets/sheet4.xml" /></Relationships>
</file>

<file path=xl/charts/chart1.xml><?xml version="1.0" encoding="utf-8"?>
<c:chartSpace xmlns:c="http://schemas.openxmlformats.org/drawingml/2006/chart">
  <c:roundedCorners val="false"/>
  <c:chart>
    <c:plotArea>
      <c:lineChart>
        <c:grouping val="standard"/>
        <c:ser>
          <c:idx val="0"/>
          <c:order val="0"/>
          <c:tx>
            <c:strRef>
              <c:f>'Lopsided Margins'!$E$2</c:f>
            </c:strRef>
          </c:tx>
          <c:spPr/>
          <c:cat>
            <c:numRef>
              <c:f>'Lopsided Margins'!$A$3:$A$112</c:f>
            </c:numRef>
          </c:cat>
          <c:val>
            <c:numRef>
              <c:f>'Lopsided Margins'!$E$3:$E$112</c:f>
            </c:numRef>
          </c:val>
          <c:smooth val="false"/>
        </c:ser>
        <c:ser>
          <c:idx val="1"/>
          <c:order val="1"/>
          <c:tx>
            <c:strRef>
              <c:f>'Lopsided Margins'!$F$2</c:f>
            </c:strRef>
          </c:tx>
          <c:spPr/>
          <c:cat>
            <c:numRef>
              <c:f>'Lopsided Margins'!$A$3:$A$112</c:f>
            </c:numRef>
          </c:cat>
          <c:val>
            <c:numRef>
              <c:f>'Lopsided Margins'!$F$3:$F$112</c:f>
            </c:numRef>
          </c:val>
          <c:smooth val="false"/>
        </c:ser>
        <c:axId val="0"/>
        <c:axId val="1"/>
      </c:lineChart>
      <c:catAx>
        <c:axId val="0"/>
        <c:scaling/>
        <c:delete val="false"/>
        <c:axPos val="b"/>
        <c:numFmt formatCode="General"/>
        <c:spPr>
          <a:ln xmlns:a="http://schemas.openxmlformats.org/drawingml/2006/main" w="9525">
            <a:solidFill>
              <a:schemeClr val="tx1">
                <a:lumMod val="15000"/>
                <a:lumOff val="85000"/>
              </a:schemeClr>
            </a:solidFill>
          </a:ln>
        </c:spPr>
        <c:crossAx val="1"/>
      </c:catAx>
      <c:valAx>
        <c:axId val="1"/>
        <c:scaling/>
        <c:delete val="false"/>
        <c:axPos val="l"/>
        <c:majorGridlines>
          <c:spPr>
            <a:ln xmlns:a="http://schemas.openxmlformats.org/drawingml/2006/main" w="9525">
              <a:solidFill>
                <a:schemeClr val="tx1">
                  <a:lumMod val="15000"/>
                  <a:lumOff val="85000"/>
                </a:schemeClr>
              </a:solidFill>
            </a:ln>
          </c:spPr>
        </c:majorGridlines>
        <c:numFmt formatCode="0.0%"/>
        <c:spPr>
          <a:ln xmlns:a="http://schemas.openxmlformats.org/drawingml/2006/main">
            <a:noFill/>
          </a:ln>
        </c:spPr>
        <c:crossAx val="0"/>
      </c:valAx>
    </c:plotArea>
    <c:title>
      <c:tx>
        <c:rich>
          <a:bodyPr xmlns:a="http://schemas.openxmlformats.org/drawingml/2006/main"/>
          <a:p xmlns:a="http://schemas.openxmlformats.org/drawingml/2006/main">
            <a:r>
              <a:t>Comparison of Democratic and Republican vote shares across districts</a:t>
            </a:r>
          </a:p>
        </c:rich>
      </c:tx>
      <c:overlay val="false"/>
    </c:title>
    <c:legend>
      <c:legendPos val="b"/>
      <c:overlay val="false"/>
    </c:legend>
  </c:chart>
  <c:spPr>
    <a:xfrm xmlns:a="http://schemas.openxmlformats.org/drawingml/2006/main">
      <a:off x="0" y="0"/>
      <a:ext cy="3495675" cx="10791825"/>
    </a:xfrm>
    <a:prstGeom xmlns:a="http://schemas.openxmlformats.org/drawingml/2006/main" prst="rect"/>
    <a:solidFill xmlns:a="http://schemas.openxmlformats.org/drawingml/2006/main">
      <a:schemeClr val="bg1"/>
    </a:solidFill>
    <a:ln xmlns:a="http://schemas.openxmlformats.org/drawingml/2006/main" w="9525">
      <a:solidFill>
        <a:schemeClr val="tx1">
          <a:lumMod val="15000"/>
          <a:lumOff val="85000"/>
        </a:schemeClr>
      </a:solidFill>
    </a:ln>
  </c:spPr>
</c:chartSpace>
</file>

<file path=xl/charts/chart2.xml><?xml version="1.0" encoding="utf-8"?>
<c:chartSpace xmlns:c="http://schemas.openxmlformats.org/drawingml/2006/chart">
  <c:roundedCorners val="false"/>
  <c:chart>
    <c:plotArea>
      <c:barChart>
        <c:barDir val="col"/>
        <c:grouping val="stacked"/>
        <c:overlap val="100"/>
        <c:ser>
          <c:idx val="0"/>
          <c:order val="0"/>
          <c:tx>
            <c:strRef>
              <c:f>'Lopsided Margins'!$E$2</c:f>
            </c:strRef>
          </c:tx>
          <c:spPr/>
          <c:cat>
            <c:numRef>
              <c:f>'Lopsided Margins'!$A$3:$A$112</c:f>
            </c:numRef>
          </c:cat>
          <c:val>
            <c:numRef>
              <c:f>'Lopsided Margins'!$E$3:$E$112</c:f>
            </c:numRef>
          </c:val>
        </c:ser>
        <c:ser>
          <c:idx val="1"/>
          <c:order val="1"/>
          <c:tx>
            <c:strRef>
              <c:f>'Lopsided Margins'!$F$2</c:f>
            </c:strRef>
          </c:tx>
          <c:spPr/>
          <c:cat>
            <c:numRef>
              <c:f>'Lopsided Margins'!$A$3:$A$112</c:f>
            </c:numRef>
          </c:cat>
          <c:val>
            <c:numRef>
              <c:f>'Lopsided Margins'!$F$3:$F$112</c:f>
            </c:numRef>
          </c:val>
        </c:ser>
        <c:axId val="0"/>
        <c:axId val="1"/>
      </c:barChart>
      <c:catAx>
        <c:axId val="0"/>
        <c:scaling/>
        <c:delete val="false"/>
        <c:axPos val="b"/>
        <c:numFmt formatCode="General"/>
        <c:spPr>
          <a:ln xmlns:a="http://schemas.openxmlformats.org/drawingml/2006/main" w="9525">
            <a:solidFill>
              <a:schemeClr val="tx1">
                <a:lumMod val="15000"/>
                <a:lumOff val="85000"/>
              </a:schemeClr>
            </a:solidFill>
          </a:ln>
        </c:spPr>
        <c:crossAx val="1"/>
      </c:catAx>
      <c:valAx>
        <c:axId val="1"/>
        <c:scaling/>
        <c:delete val="false"/>
        <c:axPos val="l"/>
        <c:majorGridlines>
          <c:spPr>
            <a:ln xmlns:a="http://schemas.openxmlformats.org/drawingml/2006/main" w="9525">
              <a:solidFill>
                <a:schemeClr val="tx1">
                  <a:lumMod val="15000"/>
                  <a:lumOff val="85000"/>
                </a:schemeClr>
              </a:solidFill>
            </a:ln>
          </c:spPr>
        </c:majorGridlines>
        <c:numFmt formatCode="0.0%"/>
        <c:spPr>
          <a:ln xmlns:a="http://schemas.openxmlformats.org/drawingml/2006/main">
            <a:noFill/>
          </a:ln>
        </c:spPr>
        <c:crossAx val="0"/>
      </c:valAx>
    </c:plotArea>
    <c:legend>
      <c:legendPos val="r"/>
      <c:overlay val="false"/>
    </c:legend>
  </c:chart>
  <c:spPr>
    <a:xfrm xmlns:a="http://schemas.openxmlformats.org/drawingml/2006/main">
      <a:off x="0" y="0"/>
      <a:ext cy="3495675" cx="10791825"/>
    </a:xfrm>
    <a:prstGeom xmlns:a="http://schemas.openxmlformats.org/drawingml/2006/main" prst="rect"/>
    <a:solidFill xmlns:a="http://schemas.openxmlformats.org/drawingml/2006/main">
      <a:schemeClr val="bg1"/>
    </a:solidFill>
    <a:ln xmlns:a="http://schemas.openxmlformats.org/drawingml/2006/main" w="9525">
      <a:solidFill>
        <a:schemeClr val="tx1">
          <a:lumMod val="15000"/>
          <a:lumOff val="85000"/>
        </a:schemeClr>
      </a:solidFill>
    </a:ln>
  </c:spPr>
</c:chartSpace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9</xdr:col>
      <xdr:colOff>28575</xdr:colOff>
      <xdr:row>6</xdr:row>
      <xdr:rowOff>28575</xdr:rowOff>
    </xdr:from>
    <xdr:to>
      <xdr:col>22</xdr:col>
      <xdr:colOff>600075</xdr:colOff>
      <xdr:row>24</xdr:row>
      <xdr:rowOff>35722</xdr:rowOff>
    </xdr:to>
    <xdr:graphicFrame>
      <xdr:nvGraphicFramePr>
        <xdr:cNvPr id="0" name="Chart 2"/>
        <xdr:cNvGraphicFramePr/>
      </xdr:nvGraphicFramePr>
      <xdr:xfrm>
        <a:off x="0" y="0"/>
        <a:ext cy="3495675" cx="10791825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 editAs="oneCell">
    <xdr:from>
      <xdr:col>9</xdr:col>
      <xdr:colOff>28575</xdr:colOff>
      <xdr:row>26</xdr:row>
      <xdr:rowOff>47625</xdr:rowOff>
    </xdr:from>
    <xdr:to>
      <xdr:col>22</xdr:col>
      <xdr:colOff>600075</xdr:colOff>
      <xdr:row>45</xdr:row>
      <xdr:rowOff>8641</xdr:rowOff>
    </xdr:to>
    <xdr:graphicFrame>
      <xdr:nvGraphicFramePr>
        <xdr:cNvPr id="1" name="Chart 3"/>
        <xdr:cNvGraphicFramePr/>
      </xdr:nvGraphicFramePr>
      <xdr:xfrm>
        <a:off x="0" y="0"/>
        <a:ext cy="3495675" cx="10791825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Q112"/>
  <sheetViews>
    <sheetView zoomScale="100" topLeftCell="A1" workbookViewId="0" showGridLines="true" showRowColHeaders="true">
      <selection activeCell="I11" sqref="I11:I11"/>
    </sheetView>
  </sheetViews>
  <sheetFormatPr customHeight="false" defaultColWidth="9.28125" defaultRowHeight="12.75"/>
  <cols>
    <col min="1" max="1" bestFit="false" customWidth="true" width="9.28125" hidden="false" outlineLevel="0"/>
    <col min="2" max="3" bestFit="false" customWidth="true" width="10.140625" hidden="false" outlineLevel="0"/>
    <col min="4" max="4" bestFit="false" customWidth="true" width="12.00390625" hidden="false" outlineLevel="0"/>
    <col min="5" max="8" bestFit="false" customWidth="true" width="9.28125" hidden="false" outlineLevel="0"/>
    <col min="10" max="10" bestFit="false" customWidth="true" width="26.00390625" hidden="false" outlineLevel="0"/>
    <col min="11" max="13" bestFit="false" customWidth="true" width="14.57421875" hidden="false" outlineLevel="0"/>
  </cols>
  <sheetData>
    <row r="1" ht="15.75" customHeight="true">
      <c r="A1" s="3"/>
      <c r="B1" s="6" t="s">
        <v>1</v>
      </c>
      <c r="C1" s="10"/>
      <c r="D1" s="14"/>
      <c r="E1" s="17" t="s">
        <v>5</v>
      </c>
      <c r="F1" s="20"/>
      <c r="G1" s="24" t="s">
        <v>6</v>
      </c>
      <c r="H1" s="25"/>
      <c r="I1" s="26"/>
      <c r="J1" s="27" t="s">
        <v>7</v>
      </c>
      <c r="K1" s="32" t="s">
        <v>2</v>
      </c>
      <c r="L1" s="37"/>
      <c r="M1" s="39" t="n">
        <f>AVERAGE(G2:G112)</f>
        <v>0.647066359195176</v>
      </c>
    </row>
    <row r="2" ht="16.5" customHeight="true">
      <c r="A2" s="4" t="s">
        <v>0</v>
      </c>
      <c r="B2" s="7" t="s">
        <v>2</v>
      </c>
      <c r="C2" s="11" t="s">
        <v>3</v>
      </c>
      <c r="D2" s="15" t="s">
        <v>4</v>
      </c>
      <c r="E2" s="7" t="s">
        <v>2</v>
      </c>
      <c r="F2" s="21" t="s">
        <v>3</v>
      </c>
      <c r="G2" s="7" t="s">
        <v>2</v>
      </c>
      <c r="H2" s="21" t="s">
        <v>3</v>
      </c>
      <c r="I2" s="26"/>
      <c r="J2" s="28"/>
      <c r="K2" s="33" t="s">
        <v>3</v>
      </c>
      <c r="L2" s="38"/>
      <c r="M2" s="40" t="n">
        <f>AVERAGE(H2:H112)</f>
        <v>0.591149252232836</v>
      </c>
    </row>
    <row r="3" ht="16.5" customHeight="true">
      <c r="A3" s="4" t="n">
        <v>1</v>
      </c>
      <c r="B3" s="8" t="n">
        <v>106382</v>
      </c>
      <c r="C3" s="12" t="n">
        <v>11162</v>
      </c>
      <c r="D3" s="16" t="n">
        <f>SUM(B3:C3)</f>
        <v>117544</v>
      </c>
      <c r="E3" s="18" t="n">
        <f>B3/D3</f>
        <v>0.905039814877833</v>
      </c>
      <c r="F3" s="22" t="n">
        <f>C3/D3</f>
        <v>0.094960185122167</v>
      </c>
      <c r="G3" s="18" t="n">
        <f>IF(E3&gt;0.5,E3,"")</f>
        <v>0.905039814877833</v>
      </c>
      <c r="H3" s="22" t="str">
        <f>IF(F3&gt;0.5,F3,"")</f>
      </c>
      <c r="I3" s="26"/>
      <c r="J3" s="14"/>
      <c r="K3" s="14"/>
      <c r="L3" s="14"/>
      <c r="M3" s="14"/>
      <c r="N3" s="44"/>
      <c r="O3" s="44"/>
      <c r="P3" s="44"/>
      <c r="Q3" s="45"/>
    </row>
    <row r="4" ht="15.75" customHeight="true">
      <c r="A4" s="5" t="n">
        <v>2</v>
      </c>
      <c r="B4" s="8" t="n">
        <v>118979</v>
      </c>
      <c r="C4" s="12" t="n">
        <v>82467</v>
      </c>
      <c r="D4" s="16" t="n">
        <f>SUM(B4:C4)</f>
        <v>201446</v>
      </c>
      <c r="E4" s="18" t="n">
        <f>B4/D4</f>
        <v>0.59062478282021</v>
      </c>
      <c r="F4" s="22" t="n">
        <f>C4/D4</f>
        <v>0.40937521717979</v>
      </c>
      <c r="G4" s="19" t="n">
        <f>IF(E4&gt;0.5,E4,"")</f>
        <v>0.59062478282021</v>
      </c>
      <c r="H4" s="23" t="str">
        <f>IF(F4&gt;0.5,F4,"")</f>
      </c>
      <c r="I4" s="26"/>
      <c r="J4" s="29" t="s">
        <v>8</v>
      </c>
      <c r="K4" s="34"/>
      <c r="L4" s="34"/>
      <c r="M4" s="41"/>
      <c r="N4" s="44"/>
      <c r="O4" s="44"/>
      <c r="P4" s="44"/>
      <c r="Q4" s="45"/>
    </row>
    <row r="5" ht="15.75" customHeight="true">
      <c r="A5" s="5" t="n">
        <v>3</v>
      </c>
      <c r="B5" s="8" t="n">
        <v>99845</v>
      </c>
      <c r="C5" s="12" t="n">
        <v>31821</v>
      </c>
      <c r="D5" s="16" t="n">
        <f>SUM(B5:C5)</f>
        <v>131666</v>
      </c>
      <c r="E5" s="18" t="n">
        <f>B5/D5</f>
        <v>0.758320295292634</v>
      </c>
      <c r="F5" s="22" t="n">
        <f>C5/D5</f>
        <v>0.241679704707366</v>
      </c>
      <c r="G5" s="19" t="n">
        <f>IF(E5&gt;0.5,E5,"")</f>
        <v>0.758320295292634</v>
      </c>
      <c r="H5" s="23" t="str">
        <f>IF(F5&gt;0.5,F5,"")</f>
      </c>
      <c r="I5" s="26"/>
      <c r="J5" s="30" t="str">
        <f>IF(MAX(M1:M2)=M1,K2,K1)</f>
        <v>Rep</v>
      </c>
      <c r="K5" s="35" t="s">
        <v>9</v>
      </c>
      <c r="L5" s="35"/>
      <c r="M5" s="42"/>
      <c r="N5" s="44"/>
      <c r="O5" s="44"/>
      <c r="P5" s="44"/>
      <c r="Q5" s="44"/>
    </row>
    <row r="6" ht="16.5" customHeight="true">
      <c r="A6" s="5" t="n">
        <v>4</v>
      </c>
      <c r="B6" s="8" t="n">
        <v>174726</v>
      </c>
      <c r="C6" s="12" t="n">
        <v>5367</v>
      </c>
      <c r="D6" s="16" t="n">
        <f>SUM(B6:C6)</f>
        <v>180093</v>
      </c>
      <c r="E6" s="18" t="n">
        <f>B6/D6</f>
        <v>0.970198730655828</v>
      </c>
      <c r="F6" s="22" t="n">
        <f>C6/D6</f>
        <v>0.0298012693441722</v>
      </c>
      <c r="G6" s="19" t="n">
        <f>IF(E6&gt;0.5,E6,"")</f>
        <v>0.970198730655828</v>
      </c>
      <c r="H6" s="23" t="str">
        <f>IF(F6&gt;0.5,F6,"")</f>
      </c>
      <c r="I6" s="26"/>
      <c r="J6" s="31"/>
      <c r="K6" s="36" t="n">
        <f>MAX(M1:M2)-MIN(M1:M2)</f>
        <v>0.0559171069623405</v>
      </c>
      <c r="L6" s="15"/>
      <c r="M6" s="43"/>
      <c r="N6" s="44"/>
      <c r="O6" s="44"/>
      <c r="P6" s="44"/>
      <c r="Q6" s="44"/>
    </row>
    <row r="7" ht="15.75" customHeight="true">
      <c r="A7" s="5" t="n">
        <v>5</v>
      </c>
      <c r="B7" s="8" t="n">
        <v>209034</v>
      </c>
      <c r="C7" s="12" t="n">
        <v>15693</v>
      </c>
      <c r="D7" s="16" t="n">
        <f>SUM(B7:C7)</f>
        <v>224727</v>
      </c>
      <c r="E7" s="18" t="n">
        <f>B7/D7</f>
        <v>0.930168604573549</v>
      </c>
      <c r="F7" s="22" t="n">
        <f>C7/D7</f>
        <v>0.0698313954264508</v>
      </c>
      <c r="G7" s="19" t="n">
        <f>IF(E7&gt;0.5,E7,"")</f>
        <v>0.930168604573549</v>
      </c>
      <c r="H7" s="23" t="str">
        <f>IF(F7&gt;0.5,F7,"")</f>
      </c>
      <c r="I7" s="26"/>
      <c r="J7" s="14"/>
      <c r="K7" s="14"/>
      <c r="L7" s="14"/>
      <c r="M7" s="14"/>
      <c r="N7" s="44"/>
      <c r="O7" s="44"/>
      <c r="P7" s="44"/>
      <c r="Q7" s="44"/>
    </row>
    <row r="8" ht="15.75" customHeight="true">
      <c r="A8" s="5" t="n">
        <v>6</v>
      </c>
      <c r="B8" s="9" t="n">
        <v>196359</v>
      </c>
      <c r="C8" s="13" t="n">
        <v>112110</v>
      </c>
      <c r="D8" s="16" t="n">
        <f>SUM(B8:C8)</f>
        <v>308469</v>
      </c>
      <c r="E8" s="19" t="n">
        <f>B8/D8</f>
        <v>0.636559913637999</v>
      </c>
      <c r="F8" s="23" t="n">
        <f>C8/D8</f>
        <v>0.363440086362001</v>
      </c>
      <c r="G8" s="19" t="n">
        <f>IF(E8&gt;0.5,E8,"")</f>
        <v>0.636559913637999</v>
      </c>
      <c r="H8" s="23" t="str">
        <f>IF(F8&gt;0.5,F8,"")</f>
      </c>
      <c r="I8" s="26"/>
      <c r="J8" s="14"/>
      <c r="K8" s="14"/>
      <c r="L8" s="14"/>
      <c r="M8" s="14"/>
    </row>
    <row r="9" ht="15.75" customHeight="true">
      <c r="A9" s="5" t="n">
        <v>7</v>
      </c>
      <c r="B9" s="9" t="n">
        <v>199011</v>
      </c>
      <c r="C9" s="13" t="n">
        <v>37969</v>
      </c>
      <c r="D9" s="16" t="n">
        <f>SUM(B9:C9)</f>
        <v>236980</v>
      </c>
      <c r="E9" s="19" t="n">
        <f>B9/D9</f>
        <v>0.839779728247109</v>
      </c>
      <c r="F9" s="23" t="n">
        <f>C9/D9</f>
        <v>0.160220271752891</v>
      </c>
      <c r="G9" s="19" t="n">
        <f>IF(E9&gt;0.5,E9,"")</f>
        <v>0.839779728247109</v>
      </c>
      <c r="H9" s="23" t="str">
        <f>IF(F9&gt;0.5,F9,"")</f>
      </c>
      <c r="I9" s="26"/>
      <c r="J9" s="14"/>
      <c r="K9" s="14"/>
      <c r="L9" s="14"/>
      <c r="M9" s="14"/>
    </row>
    <row r="10" ht="15.75" customHeight="true">
      <c r="A10" s="5" t="n">
        <v>8</v>
      </c>
      <c r="B10" s="9" t="n">
        <v>154828</v>
      </c>
      <c r="C10" s="13" t="n">
        <v>7654</v>
      </c>
      <c r="D10" s="16" t="n">
        <f>SUM(B10:C10)</f>
        <v>162482</v>
      </c>
      <c r="E10" s="19" t="n">
        <f>B10/D10</f>
        <v>0.952893243559287</v>
      </c>
      <c r="F10" s="23" t="n">
        <f>C10/D10</f>
        <v>0.0471067564407134</v>
      </c>
      <c r="G10" s="19" t="n">
        <f>IF(E10&gt;0.5,E10,"")</f>
        <v>0.952893243559287</v>
      </c>
      <c r="H10" s="23" t="str">
        <f>IF(F10&gt;0.5,F10,"")</f>
      </c>
      <c r="I10" s="26"/>
      <c r="J10" s="14"/>
      <c r="K10" s="14"/>
      <c r="L10" s="14"/>
      <c r="M10" s="14"/>
    </row>
    <row r="11" ht="15.75" customHeight="true">
      <c r="A11" s="5" t="n">
        <v>9</v>
      </c>
      <c r="B11" s="9" t="n">
        <v>171464</v>
      </c>
      <c r="C11" s="13" t="n">
        <v>7547</v>
      </c>
      <c r="D11" s="16" t="n">
        <f>SUM(B11:C11)</f>
        <v>179011</v>
      </c>
      <c r="E11" s="19" t="n">
        <f>B11/D11</f>
        <v>0.957840579629185</v>
      </c>
      <c r="F11" s="23" t="n">
        <f>C11/D11</f>
        <v>0.0421594203708152</v>
      </c>
      <c r="G11" s="19" t="n">
        <f>IF(E11&gt;0.5,E11,"")</f>
        <v>0.957840579629185</v>
      </c>
      <c r="H11" s="23" t="str">
        <f>IF(F11&gt;0.5,F11,"")</f>
      </c>
      <c r="I11" s="26"/>
      <c r="J11" s="14"/>
      <c r="K11" s="14"/>
      <c r="L11" s="14"/>
      <c r="M11" s="14"/>
    </row>
    <row r="12" ht="15.75" customHeight="true">
      <c r="A12" s="5" t="n">
        <v>10</v>
      </c>
      <c r="B12" s="9" t="n">
        <v>151335</v>
      </c>
      <c r="C12" s="13" t="n">
        <v>149835</v>
      </c>
      <c r="D12" s="16" t="n">
        <f>SUM(B12:C12)</f>
        <v>301170</v>
      </c>
      <c r="E12" s="19" t="n">
        <f>B12/D12</f>
        <v>0.502490287877279</v>
      </c>
      <c r="F12" s="23" t="n">
        <f>C12/D12</f>
        <v>0.497509712122721</v>
      </c>
      <c r="G12" s="19" t="n">
        <f>IF(E12&gt;0.5,E12,"")</f>
        <v>0.502490287877279</v>
      </c>
      <c r="H12" s="23" t="str">
        <f>IF(F12&gt;0.5,F12,"")</f>
      </c>
      <c r="I12" s="26"/>
      <c r="J12" s="14"/>
      <c r="K12" s="14"/>
      <c r="L12" s="14"/>
      <c r="M12" s="14"/>
    </row>
    <row r="13" ht="15.75" customHeight="true">
      <c r="A13" s="5" t="n">
        <v>11</v>
      </c>
      <c r="B13" s="9" t="n">
        <v>143368</v>
      </c>
      <c r="C13" s="13" t="n">
        <v>31086</v>
      </c>
      <c r="D13" s="16" t="n">
        <f>SUM(B13:C13)</f>
        <v>174454</v>
      </c>
      <c r="E13" s="19" t="n">
        <f>B13/D13</f>
        <v>0.821809760739221</v>
      </c>
      <c r="F13" s="23" t="n">
        <f>C13/D13</f>
        <v>0.178190239260779</v>
      </c>
      <c r="G13" s="19" t="n">
        <f>IF(E13&gt;0.5,E13,"")</f>
        <v>0.821809760739221</v>
      </c>
      <c r="H13" s="23" t="str">
        <f>IF(F13&gt;0.5,F13,"")</f>
      </c>
      <c r="I13" s="26"/>
      <c r="J13" s="14"/>
      <c r="K13" s="14"/>
      <c r="L13" s="14"/>
      <c r="M13" s="14"/>
    </row>
    <row r="14" ht="15.75" customHeight="true">
      <c r="A14" s="5" t="n">
        <v>12</v>
      </c>
      <c r="B14" s="9" t="n">
        <v>175307</v>
      </c>
      <c r="C14" s="13" t="n">
        <v>19347</v>
      </c>
      <c r="D14" s="16" t="n">
        <f>SUM(B14:C14)</f>
        <v>194654</v>
      </c>
      <c r="E14" s="19" t="n">
        <f>B14/D14</f>
        <v>0.900608258756563</v>
      </c>
      <c r="F14" s="23" t="n">
        <f>C14/D14</f>
        <v>0.0993917412434371</v>
      </c>
      <c r="G14" s="19" t="n">
        <f>IF(E14&gt;0.5,E14,"")</f>
        <v>0.900608258756563</v>
      </c>
      <c r="H14" s="23" t="str">
        <f>IF(F14&gt;0.5,F14,"")</f>
      </c>
      <c r="I14" s="26"/>
      <c r="J14" s="14"/>
      <c r="K14" s="14"/>
      <c r="L14" s="14"/>
      <c r="M14" s="14"/>
    </row>
    <row r="15" ht="15.75" customHeight="true">
      <c r="A15" s="5" t="n">
        <v>13</v>
      </c>
      <c r="B15" s="9" t="n">
        <v>132851</v>
      </c>
      <c r="C15" s="13" t="n">
        <v>90512</v>
      </c>
      <c r="D15" s="16" t="n">
        <f>SUM(B15:C15)</f>
        <v>223363</v>
      </c>
      <c r="E15" s="19" t="n">
        <f>B15/D15</f>
        <v>0.594776216293657</v>
      </c>
      <c r="F15" s="23" t="n">
        <f>C15/D15</f>
        <v>0.405223783706343</v>
      </c>
      <c r="G15" s="19" t="n">
        <f>IF(E15&gt;0.5,E15,"")</f>
        <v>0.594776216293657</v>
      </c>
      <c r="H15" s="23" t="str">
        <f>IF(F15&gt;0.5,F15,"")</f>
      </c>
      <c r="I15" s="26"/>
      <c r="J15" s="14"/>
      <c r="K15" s="14"/>
      <c r="L15" s="14"/>
      <c r="M15" s="14"/>
    </row>
    <row r="16" ht="15.75" customHeight="true">
      <c r="A16" s="5" t="n">
        <v>14</v>
      </c>
      <c r="B16" s="9" t="n">
        <v>143185</v>
      </c>
      <c r="C16" s="13" t="n">
        <v>53069</v>
      </c>
      <c r="D16" s="16" t="n">
        <f>SUM(B16:C16)</f>
        <v>196254</v>
      </c>
      <c r="E16" s="19" t="n">
        <f>B16/D16</f>
        <v>0.729590224912613</v>
      </c>
      <c r="F16" s="23" t="n">
        <f>C16/D16</f>
        <v>0.270409775087387</v>
      </c>
      <c r="G16" s="19" t="n">
        <f>IF(E16&gt;0.5,E16,"")</f>
        <v>0.729590224912613</v>
      </c>
      <c r="H16" s="23" t="str">
        <f>IF(F16&gt;0.5,F16,"")</f>
      </c>
      <c r="I16" s="26"/>
      <c r="J16" s="14"/>
      <c r="K16" s="14"/>
      <c r="L16" s="14"/>
      <c r="M16" s="14"/>
    </row>
    <row r="17">
      <c r="A17" s="5" t="n">
        <v>15</v>
      </c>
      <c r="B17" s="9" t="n">
        <v>123513</v>
      </c>
      <c r="C17" s="13" t="n">
        <v>76787</v>
      </c>
      <c r="D17" s="16" t="n">
        <f>SUM(B17:C17)</f>
        <v>200300</v>
      </c>
      <c r="E17" s="19" t="n">
        <f>B17/D17</f>
        <v>0.61664003994009</v>
      </c>
      <c r="F17" s="23" t="n">
        <f>C17/D17</f>
        <v>0.38335996005991</v>
      </c>
      <c r="G17" s="19" t="n">
        <f>IF(E17&gt;0.5,E17,"")</f>
        <v>0.61664003994009</v>
      </c>
      <c r="H17" s="23" t="str">
        <f>IF(F17&gt;0.5,F17,"")</f>
      </c>
      <c r="I17" s="26"/>
    </row>
    <row r="18">
      <c r="A18" s="5" t="n">
        <v>16</v>
      </c>
      <c r="B18" s="9" t="n">
        <v>181346</v>
      </c>
      <c r="C18" s="13" t="n">
        <v>54660</v>
      </c>
      <c r="D18" s="16" t="n">
        <f>SUM(B18:C18)</f>
        <v>236006</v>
      </c>
      <c r="E18" s="19" t="n">
        <f>B18/D18</f>
        <v>0.768395718752913</v>
      </c>
      <c r="F18" s="23" t="n">
        <f>C18/D18</f>
        <v>0.231604281247087</v>
      </c>
      <c r="G18" s="19" t="n">
        <f>IF(E18&gt;0.5,E18,"")</f>
        <v>0.768395718752913</v>
      </c>
      <c r="H18" s="23" t="str">
        <f>IF(F18&gt;0.5,F18,"")</f>
      </c>
      <c r="I18" s="26"/>
    </row>
    <row r="19">
      <c r="A19" s="5" t="n">
        <v>17</v>
      </c>
      <c r="B19" s="9" t="n">
        <v>154399</v>
      </c>
      <c r="C19" s="13" t="n">
        <v>68969</v>
      </c>
      <c r="D19" s="16" t="n">
        <f>SUM(B19:C19)</f>
        <v>223368</v>
      </c>
      <c r="E19" s="19" t="n">
        <f>B19/D19</f>
        <v>0.691231510332724</v>
      </c>
      <c r="F19" s="23" t="n">
        <f>C19/D19</f>
        <v>0.308768489667276</v>
      </c>
      <c r="G19" s="19" t="n">
        <f>IF(E19&gt;0.5,E19,"")</f>
        <v>0.691231510332724</v>
      </c>
      <c r="H19" s="23" t="str">
        <f>IF(F19&gt;0.5,F19,"")</f>
      </c>
      <c r="I19" s="26"/>
    </row>
    <row r="20">
      <c r="A20" s="5" t="n">
        <v>18</v>
      </c>
      <c r="B20" s="9" t="n">
        <v>224964</v>
      </c>
      <c r="C20" s="13" t="n">
        <v>56686</v>
      </c>
      <c r="D20" s="16" t="n">
        <f>SUM(B20:C20)</f>
        <v>281650</v>
      </c>
      <c r="E20" s="19" t="n">
        <f>B20/D20</f>
        <v>0.798736019882833</v>
      </c>
      <c r="F20" s="23" t="n">
        <f>C20/D20</f>
        <v>0.201263980117167</v>
      </c>
      <c r="G20" s="19" t="n">
        <f>IF(E20&gt;0.5,E20,"")</f>
        <v>0.798736019882833</v>
      </c>
      <c r="H20" s="23" t="str">
        <f>IF(F20&gt;0.5,F20,"")</f>
      </c>
      <c r="I20" s="26"/>
    </row>
    <row r="21">
      <c r="A21" s="5" t="n">
        <v>19</v>
      </c>
      <c r="B21" s="9" t="n">
        <v>193602</v>
      </c>
      <c r="C21" s="13" t="n">
        <v>104066</v>
      </c>
      <c r="D21" s="16" t="n">
        <f>SUM(B21:C21)</f>
        <v>297668</v>
      </c>
      <c r="E21" s="19" t="n">
        <f>B21/D21</f>
        <v>0.650395742908206</v>
      </c>
      <c r="F21" s="23" t="n">
        <f>C21/D21</f>
        <v>0.349604257091794</v>
      </c>
      <c r="G21" s="19" t="n">
        <f>IF(E21&gt;0.5,E21,"")</f>
        <v>0.650395742908206</v>
      </c>
      <c r="H21" s="23" t="str">
        <f>IF(F21&gt;0.5,F21,"")</f>
      </c>
      <c r="I21" s="26"/>
    </row>
    <row r="22">
      <c r="A22" s="5" t="n">
        <v>20</v>
      </c>
      <c r="B22" s="9" t="n">
        <v>165048</v>
      </c>
      <c r="C22" s="13" t="n">
        <v>128959</v>
      </c>
      <c r="D22" s="16" t="n">
        <f>SUM(B22:C22)</f>
        <v>294007</v>
      </c>
      <c r="E22" s="19" t="n">
        <f>B22/D22</f>
        <v>0.561374389045159</v>
      </c>
      <c r="F22" s="23" t="n">
        <f>C22/D22</f>
        <v>0.438625610954841</v>
      </c>
      <c r="G22" s="19" t="n">
        <f>IF(E22&gt;0.5,E22,"")</f>
        <v>0.561374389045159</v>
      </c>
      <c r="H22" s="23" t="str">
        <f>IF(F22&gt;0.5,F22,"")</f>
      </c>
      <c r="I22" s="26"/>
    </row>
    <row r="23">
      <c r="A23" s="5" t="n">
        <v>21</v>
      </c>
      <c r="B23" s="9" t="n">
        <v>124548</v>
      </c>
      <c r="C23" s="13" t="n">
        <v>108585</v>
      </c>
      <c r="D23" s="16" t="n">
        <f>SUM(B23:C23)</f>
        <v>233133</v>
      </c>
      <c r="E23" s="19" t="n">
        <f>B23/D23</f>
        <v>0.534235822470435</v>
      </c>
      <c r="F23" s="23" t="n">
        <f>C23/D23</f>
        <v>0.465764177529565</v>
      </c>
      <c r="G23" s="19" t="n">
        <f>IF(E23&gt;0.5,E23,"")</f>
        <v>0.534235822470435</v>
      </c>
      <c r="H23" s="23" t="str">
        <f>IF(F23&gt;0.5,F23,"")</f>
      </c>
      <c r="I23" s="26"/>
    </row>
    <row r="24">
      <c r="A24" s="5" t="n">
        <v>22</v>
      </c>
      <c r="B24" s="9" t="n">
        <v>149570</v>
      </c>
      <c r="C24" s="13" t="n">
        <v>152751</v>
      </c>
      <c r="D24" s="16" t="n">
        <f>SUM(B24:C24)</f>
        <v>302321</v>
      </c>
      <c r="E24" s="19" t="n">
        <f>B24/D24</f>
        <v>0.494739035660771</v>
      </c>
      <c r="F24" s="23" t="n">
        <f>C24/D24</f>
        <v>0.505260964339229</v>
      </c>
      <c r="G24" s="19" t="str">
        <f>IF(E24&gt;0.5,E24,"")</f>
      </c>
      <c r="H24" s="23" t="n">
        <f>IF(F24&gt;0.5,F24,"")</f>
        <v>0.505260964339229</v>
      </c>
      <c r="I24" s="26"/>
    </row>
    <row r="25">
      <c r="A25" s="5" t="n">
        <v>23</v>
      </c>
      <c r="B25" s="9" t="n">
        <v>138186</v>
      </c>
      <c r="C25" s="13" t="n">
        <v>84109</v>
      </c>
      <c r="D25" s="16" t="n">
        <f>SUM(B25:C25)</f>
        <v>222295</v>
      </c>
      <c r="E25" s="19" t="n">
        <f>B25/D25</f>
        <v>0.621633415056569</v>
      </c>
      <c r="F25" s="23" t="n">
        <f>C25/D25</f>
        <v>0.378366584943431</v>
      </c>
      <c r="G25" s="19" t="n">
        <f>IF(E25&gt;0.5,E25,"")</f>
        <v>0.621633415056569</v>
      </c>
      <c r="H25" s="23" t="str">
        <f>IF(F25&gt;0.5,F25,"")</f>
      </c>
      <c r="I25" s="26"/>
    </row>
    <row r="26">
      <c r="A26" s="5" t="n">
        <v>24</v>
      </c>
      <c r="B26" s="9" t="n">
        <v>145027</v>
      </c>
      <c r="C26" s="13" t="n">
        <v>99963</v>
      </c>
      <c r="D26" s="16" t="n">
        <f>SUM(B26:C26)</f>
        <v>244990</v>
      </c>
      <c r="E26" s="19" t="n">
        <f>B26/D26</f>
        <v>0.59197110086126</v>
      </c>
      <c r="F26" s="23" t="n">
        <f>C26/D26</f>
        <v>0.40802889913874</v>
      </c>
      <c r="G26" s="19" t="n">
        <f>IF(E26&gt;0.5,E26,"")</f>
        <v>0.59197110086126</v>
      </c>
      <c r="H26" s="23" t="str">
        <f>IF(F26&gt;0.5,F26,"")</f>
      </c>
      <c r="I26" s="26"/>
    </row>
    <row r="27">
      <c r="A27" s="5" t="n">
        <v>25</v>
      </c>
      <c r="B27" s="9" t="n">
        <v>128098</v>
      </c>
      <c r="C27" s="13" t="n">
        <v>76374</v>
      </c>
      <c r="D27" s="16" t="n">
        <f>SUM(B27:C27)</f>
        <v>204472</v>
      </c>
      <c r="E27" s="19" t="n">
        <f>B27/D27</f>
        <v>0.626481865487695</v>
      </c>
      <c r="F27" s="23" t="n">
        <f>C27/D27</f>
        <v>0.373518134512305</v>
      </c>
      <c r="G27" s="19" t="n">
        <f>IF(E27&gt;0.5,E27,"")</f>
        <v>0.626481865487695</v>
      </c>
      <c r="H27" s="23" t="str">
        <f>IF(F27&gt;0.5,F27,"")</f>
      </c>
      <c r="I27" s="26"/>
    </row>
    <row r="28">
      <c r="A28" s="5" t="n">
        <v>26</v>
      </c>
      <c r="B28" s="9" t="n">
        <v>142076</v>
      </c>
      <c r="C28" s="13" t="n">
        <v>58681</v>
      </c>
      <c r="D28" s="16" t="n">
        <f>SUM(B28:C28)</f>
        <v>200757</v>
      </c>
      <c r="E28" s="19" t="n">
        <f>B28/D28</f>
        <v>0.707701350388778</v>
      </c>
      <c r="F28" s="23" t="n">
        <f>C28/D28</f>
        <v>0.292298649611222</v>
      </c>
      <c r="G28" s="19" t="n">
        <f>IF(E28&gt;0.5,E28,"")</f>
        <v>0.707701350388778</v>
      </c>
      <c r="H28" s="23" t="str">
        <f>IF(F28&gt;0.5,F28,"")</f>
      </c>
      <c r="I28" s="26"/>
    </row>
    <row r="29">
      <c r="A29" s="5" t="n">
        <v>27</v>
      </c>
      <c r="B29" s="9" t="n">
        <v>131696</v>
      </c>
      <c r="C29" s="13" t="n">
        <v>122768</v>
      </c>
      <c r="D29" s="16" t="n">
        <f>SUM(B29:C29)</f>
        <v>254464</v>
      </c>
      <c r="E29" s="19" t="n">
        <f>B29/D29</f>
        <v>0.517542756539235</v>
      </c>
      <c r="F29" s="23" t="n">
        <f>C29/D29</f>
        <v>0.482457243460765</v>
      </c>
      <c r="G29" s="19" t="n">
        <f>IF(E29&gt;0.5,E29,"")</f>
        <v>0.517542756539235</v>
      </c>
      <c r="H29" s="23" t="str">
        <f>IF(F29&gt;0.5,F29,"")</f>
      </c>
      <c r="I29" s="26"/>
    </row>
    <row r="30">
      <c r="A30" s="5" t="n">
        <v>28</v>
      </c>
      <c r="B30" s="9" t="n">
        <v>117419</v>
      </c>
      <c r="C30" s="13" t="n">
        <v>105408</v>
      </c>
      <c r="D30" s="16" t="n">
        <f>SUM(B30:C30)</f>
        <v>222827</v>
      </c>
      <c r="E30" s="19" t="n">
        <f>B30/D30</f>
        <v>0.52695140176011</v>
      </c>
      <c r="F30" s="23" t="n">
        <f>C30/D30</f>
        <v>0.47304859823989</v>
      </c>
      <c r="G30" s="19" t="n">
        <f>IF(E30&gt;0.5,E30,"")</f>
        <v>0.52695140176011</v>
      </c>
      <c r="H30" s="23" t="str">
        <f>IF(F30&gt;0.5,F30,"")</f>
      </c>
      <c r="I30" s="26"/>
    </row>
    <row r="31">
      <c r="A31" s="5" t="n">
        <v>29</v>
      </c>
      <c r="B31" s="9" t="n">
        <v>110064</v>
      </c>
      <c r="C31" s="13" t="n">
        <v>100273</v>
      </c>
      <c r="D31" s="16" t="n">
        <f>SUM(B31:C31)</f>
        <v>210337</v>
      </c>
      <c r="E31" s="19" t="n">
        <f>B31/D31</f>
        <v>0.523274554643263</v>
      </c>
      <c r="F31" s="23" t="n">
        <f>C31/D31</f>
        <v>0.476725445356737</v>
      </c>
      <c r="G31" s="19" t="n">
        <f>IF(E31&gt;0.5,E31,"")</f>
        <v>0.523274554643263</v>
      </c>
      <c r="H31" s="23" t="str">
        <f>IF(F31&gt;0.5,F31,"")</f>
      </c>
      <c r="I31" s="26"/>
    </row>
    <row r="32">
      <c r="A32" s="5" t="n">
        <v>30</v>
      </c>
      <c r="B32" s="9" t="n">
        <v>105707</v>
      </c>
      <c r="C32" s="13" t="n">
        <v>134301</v>
      </c>
      <c r="D32" s="16" t="n">
        <f>SUM(B32:C32)</f>
        <v>240008</v>
      </c>
      <c r="E32" s="19" t="n">
        <f>B32/D32</f>
        <v>0.440431152294924</v>
      </c>
      <c r="F32" s="23" t="n">
        <f>C32/D32</f>
        <v>0.559568847705077</v>
      </c>
      <c r="G32" s="19" t="str">
        <f>IF(E32&gt;0.5,E32,"")</f>
      </c>
      <c r="H32" s="23" t="n">
        <f>IF(F32&gt;0.5,F32,"")</f>
        <v>0.559568847705077</v>
      </c>
      <c r="I32" s="26"/>
    </row>
    <row r="33">
      <c r="A33" s="5" t="n">
        <v>31</v>
      </c>
      <c r="B33" s="9" t="n">
        <v>129175</v>
      </c>
      <c r="C33" s="13" t="n">
        <v>108952</v>
      </c>
      <c r="D33" s="16" t="n">
        <f>SUM(B33:C33)</f>
        <v>238127</v>
      </c>
      <c r="E33" s="19" t="n">
        <f>B33/D33</f>
        <v>0.542462635484426</v>
      </c>
      <c r="F33" s="23" t="n">
        <f>C33/D33</f>
        <v>0.457537364515574</v>
      </c>
      <c r="G33" s="19" t="n">
        <f>IF(E33&gt;0.5,E33,"")</f>
        <v>0.542462635484426</v>
      </c>
      <c r="H33" s="23" t="str">
        <f>IF(F33&gt;0.5,F33,"")</f>
      </c>
      <c r="I33" s="26"/>
    </row>
    <row r="34">
      <c r="A34" s="5" t="n">
        <v>32</v>
      </c>
      <c r="B34" s="9" t="n">
        <v>167723</v>
      </c>
      <c r="C34" s="13" t="n">
        <v>48576</v>
      </c>
      <c r="D34" s="16" t="n">
        <f>SUM(B34:C34)</f>
        <v>216299</v>
      </c>
      <c r="E34" s="19" t="n">
        <f>B34/D34</f>
        <v>0.775421985307375</v>
      </c>
      <c r="F34" s="23" t="n">
        <f>C34/D34</f>
        <v>0.224578014692625</v>
      </c>
      <c r="G34" s="19" t="n">
        <f>IF(E34&gt;0.5,E34,"")</f>
        <v>0.775421985307375</v>
      </c>
      <c r="H34" s="23" t="str">
        <f>IF(F34&gt;0.5,F34,"")</f>
      </c>
      <c r="I34" s="26"/>
    </row>
    <row r="35">
      <c r="A35" s="5" t="n">
        <v>33</v>
      </c>
      <c r="B35" s="9" t="n">
        <v>199387</v>
      </c>
      <c r="C35" s="13" t="n">
        <v>74686</v>
      </c>
      <c r="D35" s="16" t="n">
        <f>SUM(B35:C35)</f>
        <v>274073</v>
      </c>
      <c r="E35" s="19" t="n">
        <f>B35/D35</f>
        <v>0.727495959105786</v>
      </c>
      <c r="F35" s="23" t="n">
        <f>C35/D35</f>
        <v>0.272504040894214</v>
      </c>
      <c r="G35" s="19" t="n">
        <f>IF(E35&gt;0.5,E35,"")</f>
        <v>0.727495959105786</v>
      </c>
      <c r="H35" s="23" t="str">
        <f>IF(F35&gt;0.5,F35,"")</f>
      </c>
      <c r="I35" s="26"/>
    </row>
    <row r="36">
      <c r="A36" s="5" t="n">
        <v>34</v>
      </c>
      <c r="B36" s="9" t="n">
        <v>99122</v>
      </c>
      <c r="C36" s="13" t="n">
        <v>128310</v>
      </c>
      <c r="D36" s="16" t="n">
        <f>SUM(B36:C36)</f>
        <v>227432</v>
      </c>
      <c r="E36" s="19" t="n">
        <f>B36/D36</f>
        <v>0.435831369376341</v>
      </c>
      <c r="F36" s="23" t="n">
        <f>C36/D36</f>
        <v>0.564168630623659</v>
      </c>
      <c r="G36" s="19" t="str">
        <f>IF(E36&gt;0.5,E36,"")</f>
      </c>
      <c r="H36" s="23" t="n">
        <f>IF(F36&gt;0.5,F36,"")</f>
        <v>0.564168630623659</v>
      </c>
      <c r="I36" s="26"/>
    </row>
    <row r="37">
      <c r="A37" s="5" t="n">
        <v>35</v>
      </c>
      <c r="B37" s="9" t="n">
        <v>66677</v>
      </c>
      <c r="C37" s="13" t="n">
        <v>136666</v>
      </c>
      <c r="D37" s="16" t="n">
        <f>SUM(B37:C37)</f>
        <v>203343</v>
      </c>
      <c r="E37" s="19" t="n">
        <f>B37/D37</f>
        <v>0.327904083248501</v>
      </c>
      <c r="F37" s="23" t="n">
        <f>C37/D37</f>
        <v>0.672095916751499</v>
      </c>
      <c r="G37" s="19" t="str">
        <f>IF(E37&gt;0.5,E37,"")</f>
      </c>
      <c r="H37" s="23" t="n">
        <f>IF(F37&gt;0.5,F37,"")</f>
        <v>0.672095916751499</v>
      </c>
      <c r="I37" s="26"/>
    </row>
    <row r="38">
      <c r="A38" s="5" t="n">
        <v>36</v>
      </c>
      <c r="B38" s="9" t="n">
        <v>71220</v>
      </c>
      <c r="C38" s="13" t="n">
        <v>121944</v>
      </c>
      <c r="D38" s="16" t="n">
        <f>SUM(B38:C38)</f>
        <v>193164</v>
      </c>
      <c r="E38" s="19" t="n">
        <f>B38/D38</f>
        <v>0.368702242653911</v>
      </c>
      <c r="F38" s="23" t="n">
        <f>C38/D38</f>
        <v>0.631297757346089</v>
      </c>
      <c r="G38" s="19" t="str">
        <f>IF(E38&gt;0.5,E38,"")</f>
      </c>
      <c r="H38" s="23" t="n">
        <f>IF(F38&gt;0.5,F38,"")</f>
        <v>0.631297757346089</v>
      </c>
      <c r="I38" s="26"/>
    </row>
    <row r="39">
      <c r="A39" s="5" t="n">
        <v>37</v>
      </c>
      <c r="B39" s="9" t="n">
        <v>82733</v>
      </c>
      <c r="C39" s="13" t="n">
        <v>126222</v>
      </c>
      <c r="D39" s="16" t="n">
        <f>SUM(B39:C39)</f>
        <v>208955</v>
      </c>
      <c r="E39" s="19" t="n">
        <f>B39/D39</f>
        <v>0.395936924218133</v>
      </c>
      <c r="F39" s="23" t="n">
        <f>C39/D39</f>
        <v>0.604063075781867</v>
      </c>
      <c r="G39" s="19" t="str">
        <f>IF(E39&gt;0.5,E39,"")</f>
      </c>
      <c r="H39" s="23" t="n">
        <f>IF(F39&gt;0.5,F39,"")</f>
        <v>0.604063075781867</v>
      </c>
      <c r="I39" s="26"/>
    </row>
    <row r="40">
      <c r="A40" s="5" t="n">
        <v>38</v>
      </c>
      <c r="B40" s="9" t="n">
        <v>132990</v>
      </c>
      <c r="C40" s="13" t="n">
        <v>120812</v>
      </c>
      <c r="D40" s="16" t="n">
        <f>SUM(B40:C40)</f>
        <v>253802</v>
      </c>
      <c r="E40" s="19" t="n">
        <f>B40/D40</f>
        <v>0.523991142701791</v>
      </c>
      <c r="F40" s="23" t="n">
        <f>C40/D40</f>
        <v>0.476008857298209</v>
      </c>
      <c r="G40" s="19" t="n">
        <f>IF(E40&gt;0.5,E40,"")</f>
        <v>0.523991142701791</v>
      </c>
      <c r="H40" s="23" t="str">
        <f>IF(F40&gt;0.5,F40,"")</f>
      </c>
      <c r="I40" s="26"/>
    </row>
    <row r="41">
      <c r="A41" s="5" t="n">
        <v>39</v>
      </c>
      <c r="B41" s="9" t="n">
        <v>89057</v>
      </c>
      <c r="C41" s="13" t="n">
        <v>121749</v>
      </c>
      <c r="D41" s="16" t="n">
        <f>SUM(B41:C41)</f>
        <v>210806</v>
      </c>
      <c r="E41" s="19" t="n">
        <f>B41/D41</f>
        <v>0.422459512537594</v>
      </c>
      <c r="F41" s="23" t="n">
        <f>C41/D41</f>
        <v>0.577540487462406</v>
      </c>
      <c r="G41" s="19" t="str">
        <f>IF(E41&gt;0.5,E41,"")</f>
      </c>
      <c r="H41" s="23" t="n">
        <f>IF(F41&gt;0.5,F41,"")</f>
        <v>0.577540487462406</v>
      </c>
      <c r="I41" s="26"/>
    </row>
    <row r="42">
      <c r="A42" s="5" t="n">
        <v>40</v>
      </c>
      <c r="B42" s="9" t="n">
        <v>141957</v>
      </c>
      <c r="C42" s="13" t="n">
        <v>113787</v>
      </c>
      <c r="D42" s="16" t="n">
        <f>SUM(B42:C42)</f>
        <v>255744</v>
      </c>
      <c r="E42" s="19" t="n">
        <f>B42/D42</f>
        <v>0.555074605855856</v>
      </c>
      <c r="F42" s="23" t="n">
        <f>C42/D42</f>
        <v>0.444925394144144</v>
      </c>
      <c r="G42" s="19" t="n">
        <f>IF(E42&gt;0.5,E42,"")</f>
        <v>0.555074605855856</v>
      </c>
      <c r="H42" s="23" t="str">
        <f>IF(F42&gt;0.5,F42,"")</f>
      </c>
      <c r="I42" s="26"/>
    </row>
    <row r="43">
      <c r="A43" s="5" t="n">
        <v>41</v>
      </c>
      <c r="B43" s="9" t="n">
        <v>146279</v>
      </c>
      <c r="C43" s="13" t="n">
        <v>47767</v>
      </c>
      <c r="D43" s="16" t="n">
        <f>SUM(B43:C43)</f>
        <v>194046</v>
      </c>
      <c r="E43" s="19" t="n">
        <f>B43/D43</f>
        <v>0.753836719128454</v>
      </c>
      <c r="F43" s="23" t="n">
        <f>C43/D43</f>
        <v>0.246163280871546</v>
      </c>
      <c r="G43" s="19" t="n">
        <f>IF(E43&gt;0.5,E43,"")</f>
        <v>0.753836719128454</v>
      </c>
      <c r="H43" s="23" t="str">
        <f>IF(F43&gt;0.5,F43,"")</f>
      </c>
      <c r="I43" s="26"/>
    </row>
    <row r="44">
      <c r="A44" s="5" t="n">
        <v>42</v>
      </c>
      <c r="B44" s="9" t="n">
        <v>117152</v>
      </c>
      <c r="C44" s="13" t="n">
        <v>134853</v>
      </c>
      <c r="D44" s="16" t="n">
        <f>SUM(B44:C44)</f>
        <v>252005</v>
      </c>
      <c r="E44" s="19" t="n">
        <f>B44/D44</f>
        <v>0.46487966508601</v>
      </c>
      <c r="F44" s="23" t="n">
        <f>C44/D44</f>
        <v>0.53512033491399</v>
      </c>
      <c r="G44" s="19" t="str">
        <f>IF(E44&gt;0.5,E44,"")</f>
      </c>
      <c r="H44" s="23" t="n">
        <f>IF(F44&gt;0.5,F44,"")</f>
        <v>0.53512033491399</v>
      </c>
      <c r="I44" s="26"/>
    </row>
    <row r="45">
      <c r="A45" s="5" t="n">
        <v>43</v>
      </c>
      <c r="B45" s="9" t="n">
        <v>76783</v>
      </c>
      <c r="C45" s="13" t="n">
        <v>162758</v>
      </c>
      <c r="D45" s="16" t="n">
        <f>SUM(B45:C45)</f>
        <v>239541</v>
      </c>
      <c r="E45" s="19" t="n">
        <f>B45/D45</f>
        <v>0.320542203631111</v>
      </c>
      <c r="F45" s="23" t="n">
        <f>C45/D45</f>
        <v>0.679457796368889</v>
      </c>
      <c r="G45" s="19" t="str">
        <f>IF(E45&gt;0.5,E45,"")</f>
      </c>
      <c r="H45" s="23" t="n">
        <f>IF(F45&gt;0.5,F45,"")</f>
        <v>0.679457796368889</v>
      </c>
      <c r="I45" s="26"/>
    </row>
    <row r="46">
      <c r="A46" s="5" t="n">
        <v>44</v>
      </c>
      <c r="B46" s="9" t="n">
        <v>99614</v>
      </c>
      <c r="C46" s="13" t="n">
        <v>90676</v>
      </c>
      <c r="D46" s="16" t="n">
        <f>SUM(B46:C46)</f>
        <v>190290</v>
      </c>
      <c r="E46" s="19" t="n">
        <f>B46/D46</f>
        <v>0.523485206789637</v>
      </c>
      <c r="F46" s="23" t="n">
        <f>C46/D46</f>
        <v>0.476514793210363</v>
      </c>
      <c r="G46" s="19" t="n">
        <f>IF(E46&gt;0.5,E46,"")</f>
        <v>0.523485206789637</v>
      </c>
      <c r="H46" s="23" t="str">
        <f>IF(F46&gt;0.5,F46,"")</f>
      </c>
      <c r="I46" s="26"/>
    </row>
    <row r="47">
      <c r="A47" s="5" t="n">
        <v>45</v>
      </c>
      <c r="B47" s="9" t="n">
        <v>88870</v>
      </c>
      <c r="C47" s="13" t="n">
        <v>151529</v>
      </c>
      <c r="D47" s="16" t="n">
        <f>SUM(B47:C47)</f>
        <v>240399</v>
      </c>
      <c r="E47" s="19" t="n">
        <f>B47/D47</f>
        <v>0.369677078523621</v>
      </c>
      <c r="F47" s="23" t="n">
        <f>C47/D47</f>
        <v>0.630322921476379</v>
      </c>
      <c r="G47" s="19" t="str">
        <f>IF(E47&gt;0.5,E47,"")</f>
      </c>
      <c r="H47" s="23" t="n">
        <f>IF(F47&gt;0.5,F47,"")</f>
        <v>0.630322921476379</v>
      </c>
      <c r="I47" s="26"/>
    </row>
    <row r="48">
      <c r="A48" s="5" t="n">
        <v>46</v>
      </c>
      <c r="B48" s="9" t="n">
        <v>100201</v>
      </c>
      <c r="C48" s="13" t="n">
        <v>91010</v>
      </c>
      <c r="D48" s="16" t="n">
        <f>SUM(B48:C48)</f>
        <v>191211</v>
      </c>
      <c r="E48" s="19" t="n">
        <f>B48/D48</f>
        <v>0.524033659151409</v>
      </c>
      <c r="F48" s="23" t="n">
        <f>C48/D48</f>
        <v>0.475966340848591</v>
      </c>
      <c r="G48" s="19" t="n">
        <f>IF(E48&gt;0.5,E48,"")</f>
        <v>0.524033659151409</v>
      </c>
      <c r="H48" s="23" t="str">
        <f>IF(F48&gt;0.5,F48,"")</f>
      </c>
      <c r="I48" s="26"/>
    </row>
    <row r="49">
      <c r="A49" s="5" t="n">
        <v>47</v>
      </c>
      <c r="B49" s="9" t="n">
        <v>180851</v>
      </c>
      <c r="C49" s="13" t="n">
        <v>108398</v>
      </c>
      <c r="D49" s="16" t="n">
        <f>SUM(B49:C49)</f>
        <v>289249</v>
      </c>
      <c r="E49" s="19" t="n">
        <f>B49/D49</f>
        <v>0.625243302483327</v>
      </c>
      <c r="F49" s="23" t="n">
        <f>C49/D49</f>
        <v>0.374756697516673</v>
      </c>
      <c r="G49" s="19" t="n">
        <f>IF(E49&gt;0.5,E49,"")</f>
        <v>0.625243302483327</v>
      </c>
      <c r="H49" s="23" t="str">
        <f>IF(F49&gt;0.5,F49,"")</f>
      </c>
      <c r="I49" s="26"/>
    </row>
    <row r="50">
      <c r="A50" s="5" t="n">
        <v>48</v>
      </c>
      <c r="B50" s="9" t="n">
        <v>149718</v>
      </c>
      <c r="C50" s="13" t="n">
        <v>139852</v>
      </c>
      <c r="D50" s="16" t="n">
        <f>SUM(B50:C50)</f>
        <v>289570</v>
      </c>
      <c r="E50" s="19" t="n">
        <f>B50/D50</f>
        <v>0.517035604517043</v>
      </c>
      <c r="F50" s="23" t="n">
        <f>C50/D50</f>
        <v>0.482964395482958</v>
      </c>
      <c r="G50" s="19" t="n">
        <f>IF(E50&gt;0.5,E50,"")</f>
        <v>0.517035604517043</v>
      </c>
      <c r="H50" s="23" t="str">
        <f>IF(F50&gt;0.5,F50,"")</f>
      </c>
      <c r="I50" s="26"/>
    </row>
    <row r="51">
      <c r="A51" s="5" t="n">
        <v>49</v>
      </c>
      <c r="B51" s="9" t="n">
        <v>115398</v>
      </c>
      <c r="C51" s="13" t="n">
        <v>141193</v>
      </c>
      <c r="D51" s="16" t="n">
        <f>SUM(B51:C51)</f>
        <v>256591</v>
      </c>
      <c r="E51" s="19" t="n">
        <f>B51/D51</f>
        <v>0.449735181670441</v>
      </c>
      <c r="F51" s="23" t="n">
        <f>C51/D51</f>
        <v>0.55026481832956</v>
      </c>
      <c r="G51" s="19" t="str">
        <f>IF(E51&gt;0.5,E51,"")</f>
      </c>
      <c r="H51" s="23" t="n">
        <f>IF(F51&gt;0.5,F51,"")</f>
        <v>0.55026481832956</v>
      </c>
      <c r="I51" s="26"/>
    </row>
    <row r="52">
      <c r="A52" s="5" t="n">
        <v>50</v>
      </c>
      <c r="B52" s="9" t="n">
        <v>94713</v>
      </c>
      <c r="C52" s="13" t="n">
        <v>166733</v>
      </c>
      <c r="D52" s="16" t="n">
        <f>SUM(B52:C52)</f>
        <v>261446</v>
      </c>
      <c r="E52" s="19" t="n">
        <f>B52/D52</f>
        <v>0.362266012866902</v>
      </c>
      <c r="F52" s="23" t="n">
        <f>C52/D52</f>
        <v>0.637733987133098</v>
      </c>
      <c r="G52" s="19" t="str">
        <f>IF(E52&gt;0.5,E52,"")</f>
      </c>
      <c r="H52" s="23" t="n">
        <f>IF(F52&gt;0.5,F52,"")</f>
        <v>0.637733987133098</v>
      </c>
      <c r="I52" s="26"/>
    </row>
    <row r="53">
      <c r="A53" s="5" t="n">
        <v>51</v>
      </c>
      <c r="B53" s="9" t="n">
        <v>111130</v>
      </c>
      <c r="C53" s="13" t="n">
        <v>165219</v>
      </c>
      <c r="D53" s="16" t="n">
        <f>SUM(B53:C53)</f>
        <v>276349</v>
      </c>
      <c r="E53" s="19" t="n">
        <f>B53/D53</f>
        <v>0.402136428935875</v>
      </c>
      <c r="F53" s="23" t="n">
        <f>C53/D53</f>
        <v>0.597863571064125</v>
      </c>
      <c r="G53" s="19" t="str">
        <f>IF(E53&gt;0.5,E53,"")</f>
      </c>
      <c r="H53" s="23" t="n">
        <f>IF(F53&gt;0.5,F53,"")</f>
        <v>0.597863571064125</v>
      </c>
      <c r="I53" s="26"/>
    </row>
    <row r="54">
      <c r="A54" s="5" t="n">
        <v>52</v>
      </c>
      <c r="B54" s="9" t="n">
        <v>114803</v>
      </c>
      <c r="C54" s="13" t="n">
        <v>156082</v>
      </c>
      <c r="D54" s="16" t="n">
        <f>SUM(B54:C54)</f>
        <v>270885</v>
      </c>
      <c r="E54" s="19" t="n">
        <f>B54/D54</f>
        <v>0.423807150635879</v>
      </c>
      <c r="F54" s="23" t="n">
        <f>C54/D54</f>
        <v>0.576192849364121</v>
      </c>
      <c r="G54" s="19" t="str">
        <f>IF(E54&gt;0.5,E54,"")</f>
      </c>
      <c r="H54" s="23" t="n">
        <f>IF(F54&gt;0.5,F54,"")</f>
        <v>0.576192849364121</v>
      </c>
      <c r="I54" s="26"/>
    </row>
    <row r="55">
      <c r="A55" s="5" t="n">
        <v>53</v>
      </c>
      <c r="B55" s="9" t="n">
        <v>130313</v>
      </c>
      <c r="C55" s="13" t="n">
        <v>54774</v>
      </c>
      <c r="D55" s="16" t="n">
        <f>SUM(B55:C55)</f>
        <v>185087</v>
      </c>
      <c r="E55" s="19" t="n">
        <f>B55/D55</f>
        <v>0.704063494464765</v>
      </c>
      <c r="F55" s="23" t="n">
        <f>C55/D55</f>
        <v>0.295936505535235</v>
      </c>
      <c r="G55" s="19" t="n">
        <f>IF(E55&gt;0.5,E55,"")</f>
        <v>0.704063494464765</v>
      </c>
      <c r="H55" s="23" t="str">
        <f>IF(F55&gt;0.5,F55,"")</f>
      </c>
      <c r="I55" s="26"/>
    </row>
    <row r="56">
      <c r="A56" s="5" t="n">
        <v>54</v>
      </c>
      <c r="B56" s="9" t="n">
        <v>127975</v>
      </c>
      <c r="C56" s="13" t="n">
        <v>139111</v>
      </c>
      <c r="D56" s="16" t="n">
        <f>SUM(B56:C56)</f>
        <v>267086</v>
      </c>
      <c r="E56" s="19" t="n">
        <f>B56/D56</f>
        <v>0.479152782249912</v>
      </c>
      <c r="F56" s="23" t="n">
        <f>C56/D56</f>
        <v>0.520847217750088</v>
      </c>
      <c r="G56" s="19" t="str">
        <f>IF(E56&gt;0.5,E56,"")</f>
      </c>
      <c r="H56" s="23" t="n">
        <f>IF(F56&gt;0.5,F56,"")</f>
        <v>0.520847217750088</v>
      </c>
      <c r="I56" s="26"/>
    </row>
    <row r="57">
      <c r="A57" s="5" t="n">
        <v>55</v>
      </c>
      <c r="B57" s="9" t="n">
        <v>128407</v>
      </c>
      <c r="C57" s="13" t="n">
        <v>137674</v>
      </c>
      <c r="D57" s="16" t="n">
        <f>SUM(B57:C57)</f>
        <v>266081</v>
      </c>
      <c r="E57" s="19" t="n">
        <f>B57/D57</f>
        <v>0.482586129787546</v>
      </c>
      <c r="F57" s="23" t="n">
        <f>C57/D57</f>
        <v>0.517413870212454</v>
      </c>
      <c r="G57" s="19" t="str">
        <f>IF(E57&gt;0.5,E57,"")</f>
      </c>
      <c r="H57" s="23" t="n">
        <f>IF(F57&gt;0.5,F57,"")</f>
        <v>0.517413870212454</v>
      </c>
      <c r="I57" s="26"/>
    </row>
    <row r="58">
      <c r="A58" s="5" t="n">
        <v>56</v>
      </c>
      <c r="B58" s="9" t="n">
        <v>139638</v>
      </c>
      <c r="C58" s="13" t="n">
        <v>117551</v>
      </c>
      <c r="D58" s="16" t="n">
        <f>SUM(B58:C58)</f>
        <v>257189</v>
      </c>
      <c r="E58" s="19" t="n">
        <f>B58/D58</f>
        <v>0.542939239236515</v>
      </c>
      <c r="F58" s="23" t="n">
        <f>C58/D58</f>
        <v>0.457060760763485</v>
      </c>
      <c r="G58" s="19" t="n">
        <f>IF(E58&gt;0.5,E58,"")</f>
        <v>0.542939239236515</v>
      </c>
      <c r="H58" s="23" t="str">
        <f>IF(F58&gt;0.5,F58,"")</f>
      </c>
      <c r="I58" s="26"/>
    </row>
    <row r="59">
      <c r="A59" s="5" t="n">
        <v>57</v>
      </c>
      <c r="B59" s="9" t="n">
        <v>101261</v>
      </c>
      <c r="C59" s="13" t="n">
        <v>103557</v>
      </c>
      <c r="D59" s="16" t="n">
        <f>SUM(B59:C59)</f>
        <v>204818</v>
      </c>
      <c r="E59" s="19" t="n">
        <f>B59/D59</f>
        <v>0.494395023874855</v>
      </c>
      <c r="F59" s="23" t="n">
        <f>C59/D59</f>
        <v>0.505604976125145</v>
      </c>
      <c r="G59" s="19" t="str">
        <f>IF(E59&gt;0.5,E59,"")</f>
      </c>
      <c r="H59" s="23" t="n">
        <f>IF(F59&gt;0.5,F59,"")</f>
        <v>0.505604976125145</v>
      </c>
      <c r="I59" s="26"/>
    </row>
    <row r="60">
      <c r="A60" s="5" t="n">
        <v>58</v>
      </c>
      <c r="B60" s="9" t="n">
        <v>111853</v>
      </c>
      <c r="C60" s="13" t="n">
        <v>108918</v>
      </c>
      <c r="D60" s="16" t="n">
        <f>SUM(B60:C60)</f>
        <v>220771</v>
      </c>
      <c r="E60" s="19" t="n">
        <f>B60/D60</f>
        <v>0.506647159273636</v>
      </c>
      <c r="F60" s="23" t="n">
        <f>C60/D60</f>
        <v>0.493352840726364</v>
      </c>
      <c r="G60" s="19" t="n">
        <f>IF(E60&gt;0.5,E60,"")</f>
        <v>0.506647159273636</v>
      </c>
      <c r="H60" s="23" t="str">
        <f>IF(F60&gt;0.5,F60,"")</f>
      </c>
      <c r="I60" s="26"/>
    </row>
    <row r="61">
      <c r="A61" s="5" t="n">
        <v>59</v>
      </c>
      <c r="B61" s="9" t="n">
        <v>96291</v>
      </c>
      <c r="C61" s="13" t="n">
        <v>153507</v>
      </c>
      <c r="D61" s="16" t="n">
        <f>SUM(B61:C61)</f>
        <v>249798</v>
      </c>
      <c r="E61" s="19" t="n">
        <f>B61/D61</f>
        <v>0.385475464175053</v>
      </c>
      <c r="F61" s="23" t="n">
        <f>C61/D61</f>
        <v>0.614524535824947</v>
      </c>
      <c r="G61" s="19" t="str">
        <f>IF(E61&gt;0.5,E61,"")</f>
      </c>
      <c r="H61" s="23" t="n">
        <f>IF(F61&gt;0.5,F61,"")</f>
        <v>0.614524535824947</v>
      </c>
      <c r="I61" s="26"/>
    </row>
    <row r="62">
      <c r="A62" s="5" t="n">
        <v>60</v>
      </c>
      <c r="B62" s="9" t="n">
        <v>111641</v>
      </c>
      <c r="C62" s="13" t="n">
        <v>136975</v>
      </c>
      <c r="D62" s="16" t="n">
        <f>SUM(B62:C62)</f>
        <v>248616</v>
      </c>
      <c r="E62" s="19" t="n">
        <f>B62/D62</f>
        <v>0.449049940470444</v>
      </c>
      <c r="F62" s="23" t="n">
        <f>C62/D62</f>
        <v>0.550950059529556</v>
      </c>
      <c r="G62" s="19" t="str">
        <f>IF(E62&gt;0.5,E62,"")</f>
      </c>
      <c r="H62" s="23" t="n">
        <f>IF(F62&gt;0.5,F62,"")</f>
        <v>0.550950059529556</v>
      </c>
      <c r="I62" s="26"/>
    </row>
    <row r="63">
      <c r="A63" s="5" t="n">
        <v>61</v>
      </c>
      <c r="B63" s="9" t="n">
        <v>126723</v>
      </c>
      <c r="C63" s="13" t="n">
        <v>112939</v>
      </c>
      <c r="D63" s="16" t="n">
        <f>SUM(B63:C63)</f>
        <v>239662</v>
      </c>
      <c r="E63" s="19" t="n">
        <f>B63/D63</f>
        <v>0.528757166342599</v>
      </c>
      <c r="F63" s="23" t="n">
        <f>C63/D63</f>
        <v>0.471242833657401</v>
      </c>
      <c r="G63" s="19" t="n">
        <f>IF(E63&gt;0.5,E63,"")</f>
        <v>0.528757166342599</v>
      </c>
      <c r="H63" s="23" t="str">
        <f>IF(F63&gt;0.5,F63,"")</f>
      </c>
      <c r="I63" s="26"/>
    </row>
    <row r="64">
      <c r="A64" s="5" t="n">
        <v>62</v>
      </c>
      <c r="B64" s="9" t="n">
        <v>127477</v>
      </c>
      <c r="C64" s="13" t="n">
        <v>123729</v>
      </c>
      <c r="D64" s="16" t="n">
        <f>SUM(B64:C64)</f>
        <v>251206</v>
      </c>
      <c r="E64" s="19" t="n">
        <f>B64/D64</f>
        <v>0.507460012897781</v>
      </c>
      <c r="F64" s="23" t="n">
        <f>C64/D64</f>
        <v>0.492539987102219</v>
      </c>
      <c r="G64" s="19" t="n">
        <f>IF(E64&gt;0.5,E64,"")</f>
        <v>0.507460012897781</v>
      </c>
      <c r="H64" s="23" t="str">
        <f>IF(F64&gt;0.5,F64,"")</f>
      </c>
      <c r="I64" s="26"/>
    </row>
    <row r="65">
      <c r="A65" s="5" t="n">
        <v>63</v>
      </c>
      <c r="B65" s="9" t="n">
        <v>101281</v>
      </c>
      <c r="C65" s="13" t="n">
        <v>150135</v>
      </c>
      <c r="D65" s="16" t="n">
        <f>SUM(B65:C65)</f>
        <v>251416</v>
      </c>
      <c r="E65" s="19" t="n">
        <f>B65/D65</f>
        <v>0.402842301205969</v>
      </c>
      <c r="F65" s="23" t="n">
        <f>C65/D65</f>
        <v>0.597157698794031</v>
      </c>
      <c r="G65" s="19" t="str">
        <f>IF(E65&gt;0.5,E65,"")</f>
      </c>
      <c r="H65" s="23" t="n">
        <f>IF(F65&gt;0.5,F65,"")</f>
        <v>0.597157698794031</v>
      </c>
      <c r="I65" s="26"/>
    </row>
    <row r="66">
      <c r="A66" s="5" t="n">
        <v>64</v>
      </c>
      <c r="B66" s="9" t="n">
        <v>101460</v>
      </c>
      <c r="C66" s="13" t="n">
        <v>120675</v>
      </c>
      <c r="D66" s="16" t="n">
        <f>SUM(B66:C66)</f>
        <v>222135</v>
      </c>
      <c r="E66" s="19" t="n">
        <f>B66/D66</f>
        <v>0.45674927409008</v>
      </c>
      <c r="F66" s="23" t="n">
        <f>C66/D66</f>
        <v>0.54325072590992</v>
      </c>
      <c r="G66" s="19" t="str">
        <f>IF(E66&gt;0.5,E66,"")</f>
      </c>
      <c r="H66" s="23" t="n">
        <f>IF(F66&gt;0.5,F66,"")</f>
        <v>0.54325072590992</v>
      </c>
      <c r="I66" s="26"/>
    </row>
    <row r="67">
      <c r="A67" s="5" t="n">
        <v>65</v>
      </c>
      <c r="B67" s="9" t="n">
        <v>85900</v>
      </c>
      <c r="C67" s="13" t="n">
        <v>163986</v>
      </c>
      <c r="D67" s="16" t="n">
        <f>SUM(B67:C67)</f>
        <v>249886</v>
      </c>
      <c r="E67" s="19" t="n">
        <f>B67/D67</f>
        <v>0.343756753079404</v>
      </c>
      <c r="F67" s="23" t="n">
        <f>C67/D67</f>
        <v>0.656243246920596</v>
      </c>
      <c r="G67" s="19" t="str">
        <f>IF(E67&gt;0.5,E67,"")</f>
      </c>
      <c r="H67" s="23" t="n">
        <f>IF(F67&gt;0.5,F67,"")</f>
        <v>0.656243246920596</v>
      </c>
      <c r="I67" s="26"/>
    </row>
    <row r="68">
      <c r="A68" s="5" t="n">
        <v>66</v>
      </c>
      <c r="B68" s="9" t="n">
        <v>98092</v>
      </c>
      <c r="C68" s="13" t="n">
        <v>173887</v>
      </c>
      <c r="D68" s="16" t="n">
        <f>SUM(B68:C68)</f>
        <v>271979</v>
      </c>
      <c r="E68" s="19" t="n">
        <f>B68/D68</f>
        <v>0.360660198029995</v>
      </c>
      <c r="F68" s="23" t="n">
        <f>C68/D68</f>
        <v>0.639339801970005</v>
      </c>
      <c r="G68" s="19" t="str">
        <f>IF(E68&gt;0.5,E68,"")</f>
      </c>
      <c r="H68" s="23" t="n">
        <f>IF(F68&gt;0.5,F68,"")</f>
        <v>0.639339801970005</v>
      </c>
      <c r="I68" s="26"/>
    </row>
    <row r="69">
      <c r="A69" s="5" t="n">
        <v>67</v>
      </c>
      <c r="B69" s="9" t="n">
        <v>115617</v>
      </c>
      <c r="C69" s="13" t="n">
        <v>135800</v>
      </c>
      <c r="D69" s="16" t="n">
        <f>SUM(B69:C69)</f>
        <v>251417</v>
      </c>
      <c r="E69" s="19" t="n">
        <f>B69/D69</f>
        <v>0.459861504989718</v>
      </c>
      <c r="F69" s="23" t="n">
        <f>C69/D69</f>
        <v>0.540138495010282</v>
      </c>
      <c r="G69" s="19" t="str">
        <f>IF(E69&gt;0.5,E69,"")</f>
      </c>
      <c r="H69" s="23" t="n">
        <f>IF(F69&gt;0.5,F69,"")</f>
        <v>0.540138495010282</v>
      </c>
      <c r="I69" s="26"/>
    </row>
    <row r="70">
      <c r="A70" s="5" t="n">
        <v>68</v>
      </c>
      <c r="B70" s="9" t="n">
        <v>129080</v>
      </c>
      <c r="C70" s="13" t="n">
        <v>126754</v>
      </c>
      <c r="D70" s="16" t="n">
        <f>SUM(B70:C70)</f>
        <v>255834</v>
      </c>
      <c r="E70" s="19" t="n">
        <f>B70/D70</f>
        <v>0.504545916492726</v>
      </c>
      <c r="F70" s="23" t="n">
        <f>C70/D70</f>
        <v>0.495454083507274</v>
      </c>
      <c r="G70" s="19" t="n">
        <f>IF(E70&gt;0.5,E70,"")</f>
        <v>0.504545916492726</v>
      </c>
      <c r="H70" s="23" t="str">
        <f>IF(F70&gt;0.5,F70,"")</f>
      </c>
      <c r="I70" s="26"/>
    </row>
    <row r="71">
      <c r="A71" s="5" t="n">
        <v>69</v>
      </c>
      <c r="B71" s="9" t="n">
        <v>147237</v>
      </c>
      <c r="C71" s="13" t="n">
        <v>92384</v>
      </c>
      <c r="D71" s="16" t="n">
        <f>SUM(B71:C71)</f>
        <v>239621</v>
      </c>
      <c r="E71" s="19" t="n">
        <f>B71/D71</f>
        <v>0.614457831325301</v>
      </c>
      <c r="F71" s="23" t="n">
        <f>C71/D71</f>
        <v>0.385542168674699</v>
      </c>
      <c r="G71" s="19" t="n">
        <f>IF(E71&gt;0.5,E71,"")</f>
        <v>0.614457831325301</v>
      </c>
      <c r="H71" s="23" t="str">
        <f>IF(F71&gt;0.5,F71,"")</f>
      </c>
      <c r="I71" s="26"/>
    </row>
    <row r="72">
      <c r="A72" s="5" t="n">
        <v>70</v>
      </c>
      <c r="B72" s="9" t="n">
        <v>165790</v>
      </c>
      <c r="C72" s="13" t="n">
        <v>29647</v>
      </c>
      <c r="D72" s="16" t="n">
        <f>SUM(B72:C72)</f>
        <v>195437</v>
      </c>
      <c r="E72" s="19" t="n">
        <f>B72/D72</f>
        <v>0.848304057061867</v>
      </c>
      <c r="F72" s="23" t="n">
        <f>C72/D72</f>
        <v>0.151695942938134</v>
      </c>
      <c r="G72" s="19" t="n">
        <f>IF(E72&gt;0.5,E72,"")</f>
        <v>0.848304057061867</v>
      </c>
      <c r="H72" s="23" t="str">
        <f>IF(F72&gt;0.5,F72,"")</f>
      </c>
      <c r="I72" s="26"/>
    </row>
    <row r="73">
      <c r="A73" s="5" t="n">
        <v>71</v>
      </c>
      <c r="B73" s="9" t="n">
        <v>116526</v>
      </c>
      <c r="C73" s="13" t="n">
        <v>139268</v>
      </c>
      <c r="D73" s="16" t="n">
        <f>SUM(B73:C73)</f>
        <v>255794</v>
      </c>
      <c r="E73" s="19" t="n">
        <f>B73/D73</f>
        <v>0.455546259880998</v>
      </c>
      <c r="F73" s="23" t="n">
        <f>C73/D73</f>
        <v>0.544453740119002</v>
      </c>
      <c r="G73" s="19" t="str">
        <f>IF(E73&gt;0.5,E73,"")</f>
      </c>
      <c r="H73" s="23" t="n">
        <f>IF(F73&gt;0.5,F73,"")</f>
        <v>0.544453740119002</v>
      </c>
      <c r="I73" s="26"/>
    </row>
    <row r="74">
      <c r="A74" s="5" t="n">
        <v>72</v>
      </c>
      <c r="B74" s="9" t="n">
        <v>123073</v>
      </c>
      <c r="C74" s="13" t="n">
        <v>140174</v>
      </c>
      <c r="D74" s="16" t="n">
        <f>SUM(B74:C74)</f>
        <v>263247</v>
      </c>
      <c r="E74" s="19" t="n">
        <f>B74/D74</f>
        <v>0.467519098033406</v>
      </c>
      <c r="F74" s="23" t="n">
        <f>C74/D74</f>
        <v>0.532480901966594</v>
      </c>
      <c r="G74" s="19" t="str">
        <f>IF(E74&gt;0.5,E74,"")</f>
      </c>
      <c r="H74" s="23" t="n">
        <f>IF(F74&gt;0.5,F74,"")</f>
        <v>0.532480901966594</v>
      </c>
      <c r="I74" s="26"/>
    </row>
    <row r="75">
      <c r="A75" s="5" t="n">
        <v>73</v>
      </c>
      <c r="B75" s="9" t="n">
        <v>123483</v>
      </c>
      <c r="C75" s="13" t="n">
        <v>97276</v>
      </c>
      <c r="D75" s="16" t="n">
        <f>SUM(B75:C75)</f>
        <v>220759</v>
      </c>
      <c r="E75" s="19" t="n">
        <f>B75/D75</f>
        <v>0.559356583423552</v>
      </c>
      <c r="F75" s="23" t="n">
        <f>C75/D75</f>
        <v>0.440643416576448</v>
      </c>
      <c r="G75" s="19" t="n">
        <f>IF(E75&gt;0.5,E75,"")</f>
        <v>0.559356583423552</v>
      </c>
      <c r="H75" s="23" t="str">
        <f>IF(F75&gt;0.5,F75,"")</f>
      </c>
      <c r="I75" s="26"/>
    </row>
    <row r="76">
      <c r="A76" s="5" t="n">
        <v>74</v>
      </c>
      <c r="B76" s="9" t="n">
        <v>151406</v>
      </c>
      <c r="C76" s="13" t="n">
        <v>69264</v>
      </c>
      <c r="D76" s="16" t="n">
        <f>SUM(B76:C76)</f>
        <v>220670</v>
      </c>
      <c r="E76" s="19" t="n">
        <f>B76/D76</f>
        <v>0.686119545021978</v>
      </c>
      <c r="F76" s="23" t="n">
        <f>C76/D76</f>
        <v>0.313880454978021</v>
      </c>
      <c r="G76" s="19" t="n">
        <f>IF(E76&gt;0.5,E76,"")</f>
        <v>0.686119545021978</v>
      </c>
      <c r="H76" s="23" t="str">
        <f>IF(F76&gt;0.5,F76,"")</f>
      </c>
      <c r="I76" s="26"/>
    </row>
    <row r="77">
      <c r="A77" s="5" t="n">
        <v>75</v>
      </c>
      <c r="B77" s="9" t="n">
        <v>154639</v>
      </c>
      <c r="C77" s="13" t="n">
        <v>103181</v>
      </c>
      <c r="D77" s="16" t="n">
        <f>SUM(B77:C77)</f>
        <v>257820</v>
      </c>
      <c r="E77" s="19" t="n">
        <f>B77/D77</f>
        <v>0.599794430222636</v>
      </c>
      <c r="F77" s="23" t="n">
        <f>C77/D77</f>
        <v>0.400205569777364</v>
      </c>
      <c r="G77" s="19" t="n">
        <f>IF(E77&gt;0.5,E77,"")</f>
        <v>0.599794430222636</v>
      </c>
      <c r="H77" s="23" t="str">
        <f>IF(F77&gt;0.5,F77,"")</f>
      </c>
      <c r="I77" s="26"/>
    </row>
    <row r="78">
      <c r="A78" s="5" t="n">
        <v>76</v>
      </c>
      <c r="B78" s="9" t="n">
        <v>137003</v>
      </c>
      <c r="C78" s="13" t="n">
        <v>124417</v>
      </c>
      <c r="D78" s="16" t="n">
        <f>SUM(B78:C78)</f>
        <v>261420</v>
      </c>
      <c r="E78" s="19" t="n">
        <f>B78/D78</f>
        <v>0.524072373957616</v>
      </c>
      <c r="F78" s="23" t="n">
        <f>C78/D78</f>
        <v>0.475927626042384</v>
      </c>
      <c r="G78" s="19" t="n">
        <f>IF(E78&gt;0.5,E78,"")</f>
        <v>0.524072373957616</v>
      </c>
      <c r="H78" s="23" t="str">
        <f>IF(F78&gt;0.5,F78,"")</f>
      </c>
      <c r="I78" s="26"/>
    </row>
    <row r="79">
      <c r="A79" s="5" t="n">
        <v>77</v>
      </c>
      <c r="B79" s="9" t="n">
        <v>150667</v>
      </c>
      <c r="C79" s="13" t="n">
        <v>91452</v>
      </c>
      <c r="D79" s="16" t="n">
        <f>SUM(B79:C79)</f>
        <v>242119</v>
      </c>
      <c r="E79" s="19" t="n">
        <f>B79/D79</f>
        <v>0.622284909486657</v>
      </c>
      <c r="F79" s="23" t="n">
        <f>C79/D79</f>
        <v>0.377715090513343</v>
      </c>
      <c r="G79" s="19" t="n">
        <f>IF(E79&gt;0.5,E79,"")</f>
        <v>0.622284909486657</v>
      </c>
      <c r="H79" s="23" t="str">
        <f>IF(F79&gt;0.5,F79,"")</f>
      </c>
      <c r="I79" s="26"/>
    </row>
    <row r="80">
      <c r="A80" s="5" t="n">
        <v>78</v>
      </c>
      <c r="B80" s="9" t="n">
        <v>84368</v>
      </c>
      <c r="C80" s="13" t="n">
        <v>135153</v>
      </c>
      <c r="D80" s="16" t="n">
        <f>SUM(B80:C80)</f>
        <v>219521</v>
      </c>
      <c r="E80" s="19" t="n">
        <f>B80/D80</f>
        <v>0.384327695300222</v>
      </c>
      <c r="F80" s="23" t="n">
        <f>C80/D80</f>
        <v>0.615672304699778</v>
      </c>
      <c r="G80" s="19" t="str">
        <f>IF(E80&gt;0.5,E80,"")</f>
      </c>
      <c r="H80" s="23" t="n">
        <f>IF(F80&gt;0.5,F80,"")</f>
        <v>0.615672304699778</v>
      </c>
      <c r="I80" s="26"/>
    </row>
    <row r="81">
      <c r="A81" s="5" t="n">
        <v>79</v>
      </c>
      <c r="B81" s="9" t="n">
        <v>79213</v>
      </c>
      <c r="C81" s="13" t="n">
        <v>163402</v>
      </c>
      <c r="D81" s="16" t="n">
        <f>SUM(B81:C81)</f>
        <v>242615</v>
      </c>
      <c r="E81" s="19" t="n">
        <f>B81/D81</f>
        <v>0.326496712899038</v>
      </c>
      <c r="F81" s="23" t="n">
        <f>C81/D81</f>
        <v>0.673503287100962</v>
      </c>
      <c r="G81" s="19" t="str">
        <f>IF(E81&gt;0.5,E81,"")</f>
      </c>
      <c r="H81" s="23" t="n">
        <f>IF(F81&gt;0.5,F81,"")</f>
        <v>0.673503287100962</v>
      </c>
      <c r="I81" s="26"/>
    </row>
    <row r="82">
      <c r="A82" s="5" t="n">
        <v>80</v>
      </c>
      <c r="B82" s="9" t="n">
        <v>132111</v>
      </c>
      <c r="C82" s="13" t="n">
        <v>116105</v>
      </c>
      <c r="D82" s="16" t="n">
        <f>SUM(B82:C82)</f>
        <v>248216</v>
      </c>
      <c r="E82" s="19" t="n">
        <f>B82/D82</f>
        <v>0.532242079479163</v>
      </c>
      <c r="F82" s="23" t="n">
        <f>C82/D82</f>
        <v>0.467757920520837</v>
      </c>
      <c r="G82" s="19" t="n">
        <f>IF(E82&gt;0.5,E82,"")</f>
        <v>0.532242079479163</v>
      </c>
      <c r="H82" s="23" t="str">
        <f>IF(F82&gt;0.5,F82,"")</f>
      </c>
      <c r="I82" s="26"/>
    </row>
    <row r="83">
      <c r="A83" s="5" t="n">
        <v>81</v>
      </c>
      <c r="B83" s="9" t="n">
        <v>138074</v>
      </c>
      <c r="C83" s="13" t="n">
        <v>126592</v>
      </c>
      <c r="D83" s="16" t="n">
        <f>SUM(B83:C83)</f>
        <v>264666</v>
      </c>
      <c r="E83" s="19" t="n">
        <f>B83/D83</f>
        <v>0.521691490406777</v>
      </c>
      <c r="F83" s="23" t="n">
        <f>C83/D83</f>
        <v>0.478308509593223</v>
      </c>
      <c r="G83" s="19" t="n">
        <f>IF(E83&gt;0.5,E83,"")</f>
        <v>0.521691490406777</v>
      </c>
      <c r="H83" s="23" t="str">
        <f>IF(F83&gt;0.5,F83,"")</f>
      </c>
      <c r="I83" s="26"/>
    </row>
    <row r="84">
      <c r="A84" s="5" t="n">
        <v>82</v>
      </c>
      <c r="B84" s="9" t="n">
        <v>145302</v>
      </c>
      <c r="C84" s="13" t="n">
        <v>54634</v>
      </c>
      <c r="D84" s="16" t="n">
        <f>SUM(B84:C84)</f>
        <v>199936</v>
      </c>
      <c r="E84" s="19" t="n">
        <f>B84/D84</f>
        <v>0.726742557618438</v>
      </c>
      <c r="F84" s="23" t="n">
        <f>C84/D84</f>
        <v>0.273257442381562</v>
      </c>
      <c r="G84" s="19" t="n">
        <f>IF(E84&gt;0.5,E84,"")</f>
        <v>0.726742557618438</v>
      </c>
      <c r="H84" s="23" t="str">
        <f>IF(F84&gt;0.5,F84,"")</f>
      </c>
      <c r="I84" s="26"/>
    </row>
    <row r="85">
      <c r="A85" s="5" t="n">
        <v>83</v>
      </c>
      <c r="B85" s="9" t="n">
        <v>88453</v>
      </c>
      <c r="C85" s="13" t="n">
        <v>82449</v>
      </c>
      <c r="D85" s="16" t="n">
        <f>SUM(B85:C85)</f>
        <v>170902</v>
      </c>
      <c r="E85" s="19" t="n">
        <f>B85/D85</f>
        <v>0.517565622403483</v>
      </c>
      <c r="F85" s="23" t="n">
        <f>C85/D85</f>
        <v>0.482434377596517</v>
      </c>
      <c r="G85" s="19" t="n">
        <f>IF(E85&gt;0.5,E85,"")</f>
        <v>0.517565622403483</v>
      </c>
      <c r="H85" s="23" t="str">
        <f>IF(F85&gt;0.5,F85,"")</f>
      </c>
      <c r="I85" s="26"/>
    </row>
    <row r="86">
      <c r="A86" s="5" t="n">
        <v>84</v>
      </c>
      <c r="B86" s="9" t="n">
        <v>117421</v>
      </c>
      <c r="C86" s="13" t="n">
        <v>112321</v>
      </c>
      <c r="D86" s="16" t="n">
        <f>SUM(B86:C86)</f>
        <v>229742</v>
      </c>
      <c r="E86" s="19" t="n">
        <f>B86/D86</f>
        <v>0.511099407161076</v>
      </c>
      <c r="F86" s="23" t="n">
        <f>C86/D86</f>
        <v>0.488900592838924</v>
      </c>
      <c r="G86" s="19" t="n">
        <f>IF(E86&gt;0.5,E86,"")</f>
        <v>0.511099407161076</v>
      </c>
      <c r="H86" s="23" t="str">
        <f>IF(F86&gt;0.5,F86,"")</f>
      </c>
      <c r="I86" s="26"/>
    </row>
    <row r="87">
      <c r="A87" s="5" t="n">
        <v>85</v>
      </c>
      <c r="B87" s="9" t="n">
        <v>68966</v>
      </c>
      <c r="C87" s="13" t="n">
        <v>186637</v>
      </c>
      <c r="D87" s="16" t="n">
        <f>SUM(B87:C87)</f>
        <v>255603</v>
      </c>
      <c r="E87" s="19" t="n">
        <f>B87/D87</f>
        <v>0.269816864434298</v>
      </c>
      <c r="F87" s="23" t="n">
        <f>C87/D87</f>
        <v>0.730183135565701</v>
      </c>
      <c r="G87" s="19" t="str">
        <f>IF(E87&gt;0.5,E87,"")</f>
      </c>
      <c r="H87" s="23" t="n">
        <f>IF(F87&gt;0.5,F87,"")</f>
        <v>0.730183135565701</v>
      </c>
      <c r="I87" s="26"/>
    </row>
    <row r="88">
      <c r="A88" s="5" t="n">
        <v>86</v>
      </c>
      <c r="B88" s="9" t="n">
        <v>98497</v>
      </c>
      <c r="C88" s="13" t="n">
        <v>123103</v>
      </c>
      <c r="D88" s="16" t="n">
        <f>SUM(B88:C88)</f>
        <v>221600</v>
      </c>
      <c r="E88" s="19" t="n">
        <f>B88/D88</f>
        <v>0.444481046931408</v>
      </c>
      <c r="F88" s="23" t="n">
        <f>C88/D88</f>
        <v>0.555518953068592</v>
      </c>
      <c r="G88" s="19" t="str">
        <f>IF(E88&gt;0.5,E88,"")</f>
      </c>
      <c r="H88" s="23" t="n">
        <f>IF(F88&gt;0.5,F88,"")</f>
        <v>0.555518953068592</v>
      </c>
      <c r="I88" s="26"/>
    </row>
    <row r="89">
      <c r="A89" s="5" t="n">
        <v>87</v>
      </c>
      <c r="B89" s="9" t="n">
        <v>123403</v>
      </c>
      <c r="C89" s="13" t="n">
        <v>71482</v>
      </c>
      <c r="D89" s="16" t="n">
        <f>SUM(B89:C89)</f>
        <v>194885</v>
      </c>
      <c r="E89" s="19" t="n">
        <f>B89/D89</f>
        <v>0.633209328578392</v>
      </c>
      <c r="F89" s="23" t="n">
        <f>C89/D89</f>
        <v>0.366790671421608</v>
      </c>
      <c r="G89" s="19" t="n">
        <f>IF(E89&gt;0.5,E89,"")</f>
        <v>0.633209328578392</v>
      </c>
      <c r="H89" s="23" t="str">
        <f>IF(F89&gt;0.5,F89,"")</f>
      </c>
      <c r="I89" s="26"/>
    </row>
    <row r="90">
      <c r="A90" s="5" t="n">
        <v>88</v>
      </c>
      <c r="B90" s="9" t="n">
        <v>118417</v>
      </c>
      <c r="C90" s="13" t="n">
        <v>149578</v>
      </c>
      <c r="D90" s="16" t="n">
        <f>SUM(B90:C90)</f>
        <v>267995</v>
      </c>
      <c r="E90" s="19" t="n">
        <f>B90/D90</f>
        <v>0.441862721319428</v>
      </c>
      <c r="F90" s="23" t="n">
        <f>C90/D90</f>
        <v>0.558137278680572</v>
      </c>
      <c r="G90" s="19" t="str">
        <f>IF(E90&gt;0.5,E90,"")</f>
      </c>
      <c r="H90" s="23" t="n">
        <f>IF(F90&gt;0.5,F90,"")</f>
        <v>0.558137278680572</v>
      </c>
      <c r="I90" s="26"/>
    </row>
    <row r="91">
      <c r="A91" s="5" t="n">
        <v>89</v>
      </c>
      <c r="B91" s="9" t="n">
        <v>74299</v>
      </c>
      <c r="C91" s="13" t="n">
        <v>141710</v>
      </c>
      <c r="D91" s="16" t="n">
        <f>SUM(B91:C91)</f>
        <v>216009</v>
      </c>
      <c r="E91" s="19" t="n">
        <f>B91/D91</f>
        <v>0.343962520080182</v>
      </c>
      <c r="F91" s="23" t="n">
        <f>C91/D91</f>
        <v>0.656037479919818</v>
      </c>
      <c r="G91" s="19" t="str">
        <f>IF(E91&gt;0.5,E91,"")</f>
      </c>
      <c r="H91" s="23" t="n">
        <f>IF(F91&gt;0.5,F91,"")</f>
        <v>0.656037479919818</v>
      </c>
      <c r="I91" s="26"/>
    </row>
    <row r="92">
      <c r="A92" s="5" t="n">
        <v>90</v>
      </c>
      <c r="B92" s="9" t="n">
        <v>100953</v>
      </c>
      <c r="C92" s="13" t="n">
        <v>160659</v>
      </c>
      <c r="D92" s="16" t="n">
        <f>SUM(B92:C92)</f>
        <v>261612</v>
      </c>
      <c r="E92" s="19" t="n">
        <f>B92/D92</f>
        <v>0.38588826200633</v>
      </c>
      <c r="F92" s="23" t="n">
        <f>C92/D92</f>
        <v>0.61411173799367</v>
      </c>
      <c r="G92" s="19" t="str">
        <f>IF(E92&gt;0.5,E92,"")</f>
      </c>
      <c r="H92" s="23" t="n">
        <f>IF(F92&gt;0.5,F92,"")</f>
        <v>0.61411173799367</v>
      </c>
      <c r="I92" s="26"/>
    </row>
    <row r="93">
      <c r="A93" s="5" t="n">
        <v>91</v>
      </c>
      <c r="B93" s="9" t="n">
        <v>80718</v>
      </c>
      <c r="C93" s="13" t="n">
        <v>135903</v>
      </c>
      <c r="D93" s="16" t="n">
        <f>SUM(B93:C93)</f>
        <v>216621</v>
      </c>
      <c r="E93" s="19" t="n">
        <f>B93/D93</f>
        <v>0.372623152879915</v>
      </c>
      <c r="F93" s="23" t="n">
        <f>C93/D93</f>
        <v>0.627376847120085</v>
      </c>
      <c r="G93" s="19" t="str">
        <f>IF(E93&gt;0.5,E93,"")</f>
      </c>
      <c r="H93" s="23" t="n">
        <f>IF(F93&gt;0.5,F93,"")</f>
        <v>0.627376847120085</v>
      </c>
      <c r="I93" s="26"/>
    </row>
    <row r="94">
      <c r="A94" s="5" t="n">
        <v>92</v>
      </c>
      <c r="B94" s="9" t="n">
        <v>94713</v>
      </c>
      <c r="C94" s="13" t="n">
        <v>95722</v>
      </c>
      <c r="D94" s="16" t="n">
        <f>SUM(B94:C94)</f>
        <v>190435</v>
      </c>
      <c r="E94" s="19" t="n">
        <f>B94/D94</f>
        <v>0.497350802110957</v>
      </c>
      <c r="F94" s="23" t="n">
        <f>C94/D94</f>
        <v>0.502649197889044</v>
      </c>
      <c r="G94" s="19" t="str">
        <f>IF(E94&gt;0.5,E94,"")</f>
      </c>
      <c r="H94" s="23" t="n">
        <f>IF(F94&gt;0.5,F94,"")</f>
        <v>0.502649197889044</v>
      </c>
      <c r="I94" s="26"/>
    </row>
    <row r="95">
      <c r="A95" s="5" t="n">
        <v>93</v>
      </c>
      <c r="B95" s="9" t="n">
        <v>96021</v>
      </c>
      <c r="C95" s="13" t="n">
        <v>145419</v>
      </c>
      <c r="D95" s="16" t="n">
        <f>SUM(B95:C95)</f>
        <v>241440</v>
      </c>
      <c r="E95" s="19" t="n">
        <f>B95/D95</f>
        <v>0.397701292246521</v>
      </c>
      <c r="F95" s="23" t="n">
        <f>C95/D95</f>
        <v>0.602298707753479</v>
      </c>
      <c r="G95" s="19" t="str">
        <f>IF(E95&gt;0.5,E95,"")</f>
      </c>
      <c r="H95" s="23" t="n">
        <f>IF(F95&gt;0.5,F95,"")</f>
        <v>0.602298707753479</v>
      </c>
      <c r="I95" s="26"/>
    </row>
    <row r="96">
      <c r="A96" s="5" t="n">
        <v>94</v>
      </c>
      <c r="B96" s="9" t="n">
        <v>151402</v>
      </c>
      <c r="C96" s="13" t="n">
        <v>66359</v>
      </c>
      <c r="D96" s="16" t="n">
        <f>SUM(B96:C96)</f>
        <v>217761</v>
      </c>
      <c r="E96" s="19" t="n">
        <f>B96/D96</f>
        <v>0.695266829230211</v>
      </c>
      <c r="F96" s="23" t="n">
        <f>C96/D96</f>
        <v>0.304733170769789</v>
      </c>
      <c r="G96" s="19" t="n">
        <f>IF(E96&gt;0.5,E96,"")</f>
        <v>0.695266829230211</v>
      </c>
      <c r="H96" s="23" t="str">
        <f>IF(F96&gt;0.5,F96,"")</f>
      </c>
      <c r="I96" s="26"/>
    </row>
    <row r="97">
      <c r="A97" s="5" t="n">
        <v>95</v>
      </c>
      <c r="B97" s="9" t="n">
        <v>107948</v>
      </c>
      <c r="C97" s="13" t="n">
        <v>145448</v>
      </c>
      <c r="D97" s="16" t="n">
        <f>SUM(B97:C97)</f>
        <v>253396</v>
      </c>
      <c r="E97" s="19" t="n">
        <f>B97/D97</f>
        <v>0.42600514609544</v>
      </c>
      <c r="F97" s="23" t="n">
        <f>C97/D97</f>
        <v>0.57399485390456</v>
      </c>
      <c r="G97" s="19" t="str">
        <f>IF(E97&gt;0.5,E97,"")</f>
      </c>
      <c r="H97" s="23" t="n">
        <f>IF(F97&gt;0.5,F97,"")</f>
        <v>0.57399485390456</v>
      </c>
      <c r="I97" s="26"/>
    </row>
    <row r="98">
      <c r="A98" s="5" t="n">
        <v>96</v>
      </c>
      <c r="B98" s="9" t="n">
        <v>127762</v>
      </c>
      <c r="C98" s="13" t="n">
        <v>123736</v>
      </c>
      <c r="D98" s="16" t="n">
        <f>SUM(B98:C98)</f>
        <v>251498</v>
      </c>
      <c r="E98" s="19" t="n">
        <f>B98/D98</f>
        <v>0.508004039793557</v>
      </c>
      <c r="F98" s="23" t="n">
        <f>C98/D98</f>
        <v>0.491995960206443</v>
      </c>
      <c r="G98" s="19" t="n">
        <f>IF(E98&gt;0.5,E98,"")</f>
        <v>0.508004039793557</v>
      </c>
      <c r="H98" s="23" t="str">
        <f>IF(F98&gt;0.5,F98,"")</f>
      </c>
      <c r="I98" s="26"/>
    </row>
    <row r="99">
      <c r="A99" s="5" t="n">
        <v>97</v>
      </c>
      <c r="B99" s="9" t="n">
        <v>100901</v>
      </c>
      <c r="C99" s="13" t="n">
        <v>149879</v>
      </c>
      <c r="D99" s="16" t="n">
        <f>SUM(B99:C99)</f>
        <v>250780</v>
      </c>
      <c r="E99" s="19" t="n">
        <f>B99/D99</f>
        <v>0.402348672142914</v>
      </c>
      <c r="F99" s="23" t="n">
        <f>C99/D99</f>
        <v>0.597651327857086</v>
      </c>
      <c r="G99" s="19" t="str">
        <f>IF(E99&gt;0.5,E99,"")</f>
      </c>
      <c r="H99" s="23" t="n">
        <f>IF(F99&gt;0.5,F99,"")</f>
        <v>0.597651327857086</v>
      </c>
      <c r="I99" s="26"/>
    </row>
    <row r="100">
      <c r="A100" s="5" t="n">
        <v>98</v>
      </c>
      <c r="B100" s="9" t="n">
        <v>83376</v>
      </c>
      <c r="C100" s="13" t="n">
        <v>157251</v>
      </c>
      <c r="D100" s="16" t="n">
        <f>SUM(B100:C100)</f>
        <v>240627</v>
      </c>
      <c r="E100" s="19" t="n">
        <f>B100/D100</f>
        <v>0.34649478238103</v>
      </c>
      <c r="F100" s="23" t="n">
        <f>C100/D100</f>
        <v>0.65350521761897</v>
      </c>
      <c r="G100" s="19" t="str">
        <f>IF(E100&gt;0.5,E100,"")</f>
      </c>
      <c r="H100" s="23" t="n">
        <f>IF(F100&gt;0.5,F100,"")</f>
        <v>0.65350521761897</v>
      </c>
      <c r="I100" s="26"/>
    </row>
    <row r="101">
      <c r="A101" s="5" t="n">
        <v>99</v>
      </c>
      <c r="B101" s="9" t="n">
        <v>96789</v>
      </c>
      <c r="C101" s="13" t="n">
        <v>146231</v>
      </c>
      <c r="D101" s="16" t="n">
        <f>SUM(B101:C101)</f>
        <v>243020</v>
      </c>
      <c r="E101" s="19" t="n">
        <f>B101/D101</f>
        <v>0.398275862068966</v>
      </c>
      <c r="F101" s="23" t="n">
        <f>C101/D101</f>
        <v>0.601724137931035</v>
      </c>
      <c r="G101" s="19" t="str">
        <f>IF(E101&gt;0.5,E101,"")</f>
      </c>
      <c r="H101" s="23" t="n">
        <f>IF(F101&gt;0.5,F101,"")</f>
        <v>0.601724137931035</v>
      </c>
      <c r="I101" s="26"/>
    </row>
    <row r="102">
      <c r="A102" s="5" t="n">
        <v>100</v>
      </c>
      <c r="B102" s="9" t="n">
        <v>84705</v>
      </c>
      <c r="C102" s="13" t="n">
        <v>139405</v>
      </c>
      <c r="D102" s="16" t="n">
        <f>SUM(B102:C102)</f>
        <v>224110</v>
      </c>
      <c r="E102" s="19" t="n">
        <f>B102/D102</f>
        <v>0.377961715229129</v>
      </c>
      <c r="F102" s="23" t="n">
        <f>C102/D102</f>
        <v>0.622038284770871</v>
      </c>
      <c r="G102" s="19" t="str">
        <f>IF(E102&gt;0.5,E102,"")</f>
      </c>
      <c r="H102" s="23" t="n">
        <f>IF(F102&gt;0.5,F102,"")</f>
        <v>0.622038284770871</v>
      </c>
      <c r="I102" s="26"/>
    </row>
    <row r="103">
      <c r="A103" s="5" t="n">
        <v>101</v>
      </c>
      <c r="B103" s="9" t="n">
        <v>83300</v>
      </c>
      <c r="C103" s="13" t="n">
        <v>144877</v>
      </c>
      <c r="D103" s="16" t="n">
        <f>SUM(B103:C103)</f>
        <v>228177</v>
      </c>
      <c r="E103" s="19" t="n">
        <f>B103/D103</f>
        <v>0.365067469552146</v>
      </c>
      <c r="F103" s="23" t="n">
        <f>C103/D103</f>
        <v>0.634932530447854</v>
      </c>
      <c r="G103" s="19" t="str">
        <f>IF(E103&gt;0.5,E103,"")</f>
      </c>
      <c r="H103" s="23" t="n">
        <f>IF(F103&gt;0.5,F103,"")</f>
        <v>0.634932530447854</v>
      </c>
      <c r="I103" s="26"/>
    </row>
    <row r="104">
      <c r="A104" s="5" t="n">
        <v>102</v>
      </c>
      <c r="B104" s="9" t="n">
        <v>108459</v>
      </c>
      <c r="C104" s="13" t="n">
        <v>136808</v>
      </c>
      <c r="D104" s="16" t="n">
        <f>SUM(B104:C104)</f>
        <v>245267</v>
      </c>
      <c r="E104" s="19" t="n">
        <f>B104/D104</f>
        <v>0.442207879576135</v>
      </c>
      <c r="F104" s="23" t="n">
        <f>C104/D104</f>
        <v>0.557792120423865</v>
      </c>
      <c r="G104" s="19" t="str">
        <f>IF(E104&gt;0.5,E104,"")</f>
      </c>
      <c r="H104" s="23" t="n">
        <f>IF(F104&gt;0.5,F104,"")</f>
        <v>0.557792120423865</v>
      </c>
      <c r="I104" s="26"/>
    </row>
    <row r="105">
      <c r="A105" s="5" t="n">
        <v>103</v>
      </c>
      <c r="B105" s="9" t="n">
        <v>151718</v>
      </c>
      <c r="C105" s="13" t="n">
        <v>153918</v>
      </c>
      <c r="D105" s="16" t="n">
        <f>SUM(B105:C105)</f>
        <v>305636</v>
      </c>
      <c r="E105" s="19" t="n">
        <f>B105/D105</f>
        <v>0.496400947532359</v>
      </c>
      <c r="F105" s="23" t="n">
        <f>C105/D105</f>
        <v>0.503599052467641</v>
      </c>
      <c r="G105" s="19" t="str">
        <f>IF(E105&gt;0.5,E105,"")</f>
      </c>
      <c r="H105" s="23" t="n">
        <f>IF(F105&gt;0.5,F105,"")</f>
        <v>0.503599052467641</v>
      </c>
      <c r="I105" s="26"/>
    </row>
    <row r="106">
      <c r="A106" s="5" t="n">
        <v>104</v>
      </c>
      <c r="B106" s="9" t="n">
        <v>104388</v>
      </c>
      <c r="C106" s="13" t="n">
        <v>159688</v>
      </c>
      <c r="D106" s="16" t="n">
        <f>SUM(B106:C106)</f>
        <v>264076</v>
      </c>
      <c r="E106" s="19" t="n">
        <f>B106/D106</f>
        <v>0.395295293779064</v>
      </c>
      <c r="F106" s="23" t="n">
        <f>C106/D106</f>
        <v>0.604704706220936</v>
      </c>
      <c r="G106" s="19" t="str">
        <f>IF(E106&gt;0.5,E106,"")</f>
      </c>
      <c r="H106" s="23" t="n">
        <f>IF(F106&gt;0.5,F106,"")</f>
        <v>0.604704706220936</v>
      </c>
      <c r="I106" s="26"/>
    </row>
    <row r="107">
      <c r="A107" s="5" t="n">
        <v>105</v>
      </c>
      <c r="B107" s="9" t="n">
        <v>91223</v>
      </c>
      <c r="C107" s="13" t="n">
        <v>160728</v>
      </c>
      <c r="D107" s="16" t="n">
        <f>SUM(B107:C107)</f>
        <v>251951</v>
      </c>
      <c r="E107" s="19" t="n">
        <f>B107/D107</f>
        <v>0.362066433552556</v>
      </c>
      <c r="F107" s="23" t="n">
        <f>C107/D107</f>
        <v>0.637933566447444</v>
      </c>
      <c r="G107" s="19" t="str">
        <f>IF(E107&gt;0.5,E107,"")</f>
      </c>
      <c r="H107" s="23" t="n">
        <f>IF(F107&gt;0.5,F107,"")</f>
        <v>0.637933566447444</v>
      </c>
      <c r="I107" s="26"/>
    </row>
    <row r="108">
      <c r="A108" s="5" t="n">
        <v>106</v>
      </c>
      <c r="B108" s="9" t="n">
        <v>104098</v>
      </c>
      <c r="C108" s="13" t="n">
        <v>163402</v>
      </c>
      <c r="D108" s="16" t="n">
        <f>SUM(B108:C108)</f>
        <v>267500</v>
      </c>
      <c r="E108" s="19" t="n">
        <f>B108/D108</f>
        <v>0.389151401869159</v>
      </c>
      <c r="F108" s="23" t="n">
        <f>C108/D108</f>
        <v>0.610848598130841</v>
      </c>
      <c r="G108" s="19" t="str">
        <f>IF(E108&gt;0.5,E108,"")</f>
      </c>
      <c r="H108" s="23" t="n">
        <f>IF(F108&gt;0.5,F108,"")</f>
        <v>0.610848598130841</v>
      </c>
      <c r="I108" s="26"/>
    </row>
    <row r="109">
      <c r="A109" s="5" t="n">
        <v>107</v>
      </c>
      <c r="B109" s="9" t="n">
        <v>116824</v>
      </c>
      <c r="C109" s="13" t="n">
        <v>154811</v>
      </c>
      <c r="D109" s="16" t="n">
        <f>SUM(B109:C109)</f>
        <v>271635</v>
      </c>
      <c r="E109" s="19" t="n">
        <f>B109/D109</f>
        <v>0.430077125554513</v>
      </c>
      <c r="F109" s="23" t="n">
        <f>C109/D109</f>
        <v>0.569922874445488</v>
      </c>
      <c r="G109" s="19" t="str">
        <f>IF(E109&gt;0.5,E109,"")</f>
      </c>
      <c r="H109" s="23" t="n">
        <f>IF(F109&gt;0.5,F109,"")</f>
        <v>0.569922874445488</v>
      </c>
      <c r="I109" s="26"/>
    </row>
    <row r="110">
      <c r="A110" s="5" t="n">
        <v>108</v>
      </c>
      <c r="B110" s="9" t="n">
        <v>92458</v>
      </c>
      <c r="C110" s="13" t="n">
        <v>137795</v>
      </c>
      <c r="D110" s="16" t="n">
        <f>SUM(B110:C110)</f>
        <v>230253</v>
      </c>
      <c r="E110" s="19" t="n">
        <f>B110/D110</f>
        <v>0.401549599788059</v>
      </c>
      <c r="F110" s="23" t="n">
        <f>C110/D110</f>
        <v>0.598450400211941</v>
      </c>
      <c r="G110" s="19" t="str">
        <f>IF(E110&gt;0.5,E110,"")</f>
      </c>
      <c r="H110" s="23" t="n">
        <f>IF(F110&gt;0.5,F110,"")</f>
        <v>0.598450400211941</v>
      </c>
      <c r="I110" s="26"/>
    </row>
    <row r="111">
      <c r="A111" s="5" t="n">
        <v>109</v>
      </c>
      <c r="B111" s="9" t="n">
        <v>128641</v>
      </c>
      <c r="C111" s="13" t="n">
        <v>112255</v>
      </c>
      <c r="D111" s="16" t="n">
        <f>SUM(B111:C111)</f>
        <v>240896</v>
      </c>
      <c r="E111" s="19" t="n">
        <f>B111/D111</f>
        <v>0.534010527364506</v>
      </c>
      <c r="F111" s="23" t="n">
        <f>C111/D111</f>
        <v>0.465989472635494</v>
      </c>
      <c r="G111" s="19" t="n">
        <f>IF(E111&gt;0.5,E111,"")</f>
        <v>0.534010527364506</v>
      </c>
      <c r="H111" s="23" t="str">
        <f>IF(F111&gt;0.5,F111,"")</f>
      </c>
      <c r="I111" s="26"/>
    </row>
    <row r="112">
      <c r="A112" s="5" t="n">
        <v>110</v>
      </c>
      <c r="B112" s="9" t="n">
        <v>101781</v>
      </c>
      <c r="C112" s="13" t="n">
        <v>135758</v>
      </c>
      <c r="D112" s="16" t="n">
        <f>SUM(B112:C112)</f>
        <v>237539</v>
      </c>
      <c r="E112" s="19" t="n">
        <f>B112/D112</f>
        <v>0.428481217821074</v>
      </c>
      <c r="F112" s="23" t="n">
        <f>C112/D112</f>
        <v>0.571518782178926</v>
      </c>
      <c r="G112" s="19" t="str">
        <f>IF(E112&gt;0.5,E112,"")</f>
      </c>
      <c r="H112" s="23" t="n">
        <f>IF(F112&gt;0.5,F112,"")</f>
        <v>0.571518782178926</v>
      </c>
      <c r="I112" s="26"/>
    </row>
  </sheetData>
  <mergeCells>
    <mergeCell ref="J1:J2"/>
    <mergeCell ref="J4:M4"/>
    <mergeCell ref="K5:M5"/>
    <mergeCell ref="K6:M6"/>
    <mergeCell ref="B1:C1"/>
    <mergeCell ref="E1:F1"/>
    <mergeCell ref="G1:H1"/>
  </mergeCells>
  <pageMargins bottom="0.75" footer="0.3" header="0.3" left="0.7" right="0.7" top="0.75"/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L112"/>
  <sheetViews>
    <sheetView zoomScale="100" topLeftCell="A1" workbookViewId="0" showGridLines="true" showRowColHeaders="true">
      <selection activeCell="A2" sqref="A2:A2"/>
    </sheetView>
  </sheetViews>
  <sheetFormatPr customHeight="false" defaultColWidth="9.28125" defaultRowHeight="12.75"/>
  <cols>
    <col min="1" max="1" bestFit="false" customWidth="true" width="9.421875" hidden="false" outlineLevel="0"/>
    <col min="2" max="3" bestFit="false" customWidth="true" width="7.140625" hidden="false" outlineLevel="0"/>
    <col min="4" max="4" bestFit="false" customWidth="true" width="3.28125" hidden="true" outlineLevel="0"/>
    <col min="5" max="5" bestFit="false" customWidth="true" width="0" hidden="true" outlineLevel="0"/>
    <col min="6" max="7" bestFit="false" customWidth="true" width="8.57421875" hidden="true" outlineLevel="0"/>
    <col min="9" max="9" bestFit="false" customWidth="true" width="29.00390625" hidden="false" outlineLevel="0"/>
    <col min="10" max="10" bestFit="false" customWidth="true" width="14.28125" hidden="false" outlineLevel="0"/>
    <col min="11" max="12" bestFit="false" customWidth="true" width="14.140625" hidden="false" outlineLevel="0"/>
  </cols>
  <sheetData>
    <row r="1" ht="15.75" customHeight="true">
      <c r="A1" s="46"/>
      <c r="B1" s="6" t="s">
        <v>1</v>
      </c>
      <c r="C1" s="10"/>
      <c r="D1" s="49"/>
      <c r="E1" s="50" t="s">
        <v>10</v>
      </c>
      <c r="F1" s="53"/>
      <c r="G1" s="57"/>
      <c r="H1" s="26"/>
      <c r="I1" s="27" t="s">
        <v>11</v>
      </c>
      <c r="J1" s="32" t="s">
        <v>2</v>
      </c>
      <c r="K1" s="37"/>
      <c r="L1" s="60" t="n">
        <f>MEDIAN(B2:B112)</f>
        <v>0.509551723477317</v>
      </c>
    </row>
    <row r="2" ht="16.5" customHeight="true">
      <c r="A2" s="4" t="s">
        <v>0</v>
      </c>
      <c r="B2" s="47" t="s">
        <v>2</v>
      </c>
      <c r="C2" s="48" t="s">
        <v>3</v>
      </c>
      <c r="D2" s="49"/>
      <c r="E2" s="51" t="s">
        <v>0</v>
      </c>
      <c r="F2" s="54" t="s">
        <v>2</v>
      </c>
      <c r="G2" s="58" t="s">
        <v>3</v>
      </c>
      <c r="H2" s="26"/>
      <c r="I2" s="28"/>
      <c r="J2" s="33" t="s">
        <v>3</v>
      </c>
      <c r="K2" s="38"/>
      <c r="L2" s="61" t="n">
        <f>MEDIAN(C2:C112)</f>
        <v>0.490448276522684</v>
      </c>
    </row>
    <row r="3" ht="15.75" customHeight="true">
      <c r="A3" s="4" t="n">
        <v>1</v>
      </c>
      <c r="B3" s="18" t="n">
        <f>'Lopsided Margins'!E3</f>
        <v>0.905039814877833</v>
      </c>
      <c r="C3" s="22" t="n">
        <f>'Lopsided Margins'!F3</f>
        <v>0.094960185122167</v>
      </c>
      <c r="D3" s="49" t="e">
        <f>RANK(B3,$B$3:$B$3)</f>
        <v>#NAME?</v>
      </c>
      <c r="E3" s="51" t="n">
        <v>1</v>
      </c>
      <c r="F3" s="55" t="e">
        <f>INDEX($B$3:$B$3,MATCH(14,$D$3:$D$3,0))</f>
        <v>#N/A</v>
      </c>
      <c r="G3" s="59" t="e">
        <f>INDEX($C$3:$C$3,MATCH(14,$D$3:$D$3,0))</f>
        <v>#N/A</v>
      </c>
      <c r="H3" s="26"/>
      <c r="I3" s="27" t="s">
        <v>12</v>
      </c>
      <c r="J3" s="32" t="s">
        <v>2</v>
      </c>
      <c r="K3" s="37"/>
      <c r="L3" s="60" t="n">
        <f>AVERAGE(B2:B112)</f>
        <v>0.538786535818807</v>
      </c>
    </row>
    <row r="4" ht="16.5" customHeight="true">
      <c r="A4" s="5" t="n">
        <v>2</v>
      </c>
      <c r="B4" s="19" t="n">
        <f>'Lopsided Margins'!E4</f>
        <v>0.59062478282021</v>
      </c>
      <c r="C4" s="23" t="n">
        <f>'Lopsided Margins'!F4</f>
        <v>0.40937521717979</v>
      </c>
      <c r="E4" s="52" t="n">
        <v>2</v>
      </c>
      <c r="F4" s="56" t="e">
        <f>INDEX($B$3:$B$3,MATCH(14,$D$3:$D$3,0))</f>
        <v>#N/A</v>
      </c>
      <c r="G4" s="56" t="e">
        <f>INDEX($C$3:$C$3,MATCH(14,$D$3:$D$3,0))</f>
        <v>#N/A</v>
      </c>
      <c r="H4" s="26"/>
      <c r="I4" s="28"/>
      <c r="J4" s="33" t="s">
        <v>3</v>
      </c>
      <c r="K4" s="38"/>
      <c r="L4" s="61" t="n">
        <f>AVERAGE(C2:C112)</f>
        <v>0.461213464181193</v>
      </c>
    </row>
    <row r="5" ht="15.75" customHeight="true">
      <c r="A5" s="5" t="n">
        <v>3</v>
      </c>
      <c r="B5" s="19" t="n">
        <f>'Lopsided Margins'!E5</f>
        <v>0.758320295292634</v>
      </c>
      <c r="C5" s="23" t="n">
        <f>'Lopsided Margins'!F5</f>
        <v>0.241679704707366</v>
      </c>
      <c r="E5" s="52" t="n">
        <v>3</v>
      </c>
      <c r="F5" s="56" t="e">
        <f>INDEX($B$3:$B$3,MATCH(14,$D$3:$D$3,0))</f>
        <v>#N/A</v>
      </c>
      <c r="G5" s="56" t="e">
        <f>INDEX($C$3:$C$3,MATCH(14,$D$3:$D$3,0))</f>
        <v>#N/A</v>
      </c>
      <c r="H5" s="26"/>
      <c r="I5" s="27" t="s">
        <v>13</v>
      </c>
      <c r="J5" s="32" t="s">
        <v>2</v>
      </c>
      <c r="K5" s="37"/>
      <c r="L5" s="60" t="n">
        <f>L3-L1</f>
        <v>0.0292348123414908</v>
      </c>
    </row>
    <row r="6" ht="16.5" customHeight="true">
      <c r="A6" s="5" t="n">
        <v>4</v>
      </c>
      <c r="B6" s="19" t="n">
        <f>'Lopsided Margins'!E6</f>
        <v>0.970198730655828</v>
      </c>
      <c r="C6" s="23" t="n">
        <f>'Lopsided Margins'!F6</f>
        <v>0.0298012693441722</v>
      </c>
      <c r="E6" s="52" t="n">
        <v>4</v>
      </c>
      <c r="F6" s="56" t="e">
        <f>INDEX($B$3:$B$3,MATCH(14,$D$3:$D$3,0))</f>
        <v>#N/A</v>
      </c>
      <c r="G6" s="56" t="e">
        <f>INDEX($C$3:$C$3,MATCH(14,$D$3:$D$3,0))</f>
        <v>#N/A</v>
      </c>
      <c r="H6" s="26"/>
      <c r="I6" s="28"/>
      <c r="J6" s="33" t="s">
        <v>3</v>
      </c>
      <c r="K6" s="38"/>
      <c r="L6" s="61" t="n">
        <f>L4-L2</f>
        <v>-0.0292348123414909</v>
      </c>
    </row>
    <row r="7" ht="16.5" customHeight="true">
      <c r="A7" s="5" t="n">
        <v>5</v>
      </c>
      <c r="B7" s="19" t="n">
        <f>'Lopsided Margins'!E7</f>
        <v>0.930168604573549</v>
      </c>
      <c r="C7" s="23" t="n">
        <f>'Lopsided Margins'!F7</f>
        <v>0.0698313954264508</v>
      </c>
      <c r="E7" s="52" t="n">
        <v>5</v>
      </c>
      <c r="F7" s="56" t="e">
        <f>INDEX($B$3:$B$3,MATCH(14,$D$3:$D$3,0))</f>
        <v>#N/A</v>
      </c>
      <c r="G7" s="56" t="e">
        <f>INDEX($C$3:$C$3,MATCH(14,$D$3:$D$3,0))</f>
        <v>#N/A</v>
      </c>
      <c r="H7" s="26"/>
      <c r="I7" s="14"/>
      <c r="J7" s="14"/>
      <c r="K7" s="14"/>
      <c r="L7" s="14"/>
    </row>
    <row r="8" ht="15.75" customHeight="true">
      <c r="A8" s="5" t="n">
        <v>6</v>
      </c>
      <c r="B8" s="19" t="n">
        <f>'Lopsided Margins'!E8</f>
        <v>0.636559913637999</v>
      </c>
      <c r="C8" s="23" t="n">
        <f>'Lopsided Margins'!F8</f>
        <v>0.363440086362001</v>
      </c>
      <c r="E8" s="52" t="n">
        <v>6</v>
      </c>
      <c r="F8" s="56" t="e">
        <f>INDEX($B$3:$B$3,MATCH(14,$D$3:$D$3,0))</f>
        <v>#N/A</v>
      </c>
      <c r="G8" s="56" t="e">
        <f>INDEX($C$3:$C$3,MATCH(14,$D$3:$D$3,0))</f>
        <v>#N/A</v>
      </c>
      <c r="H8" s="26"/>
      <c r="I8" s="29" t="s">
        <v>14</v>
      </c>
      <c r="J8" s="34"/>
      <c r="K8" s="34"/>
      <c r="L8" s="41"/>
    </row>
    <row r="9" ht="15.75" customHeight="true">
      <c r="A9" s="5" t="n">
        <v>7</v>
      </c>
      <c r="B9" s="19" t="n">
        <f>'Lopsided Margins'!E9</f>
        <v>0.839779728247109</v>
      </c>
      <c r="C9" s="23" t="n">
        <f>'Lopsided Margins'!F9</f>
        <v>0.160220271752891</v>
      </c>
      <c r="E9" s="52" t="n">
        <v>7</v>
      </c>
      <c r="F9" s="56" t="e">
        <f>INDEX($B$3:$B$3,MATCH(14,$D$3:$D$3,0))</f>
        <v>#N/A</v>
      </c>
      <c r="G9" s="56" t="e">
        <f>INDEX($C$3:$C$3,MATCH(14,$D$3:$D$3,0))</f>
        <v>#N/A</v>
      </c>
      <c r="H9" s="26"/>
      <c r="I9" s="30" t="str">
        <f>IF(MAX(L5:L6)=L5,J6,J5)</f>
        <v>Rep</v>
      </c>
      <c r="J9" s="35" t="s">
        <v>15</v>
      </c>
      <c r="K9" s="35"/>
      <c r="L9" s="42"/>
    </row>
    <row r="10" ht="16.5" customHeight="true">
      <c r="A10" s="5" t="n">
        <v>8</v>
      </c>
      <c r="B10" s="19" t="n">
        <f>'Lopsided Margins'!E10</f>
        <v>0.952893243559287</v>
      </c>
      <c r="C10" s="23" t="n">
        <f>'Lopsided Margins'!F10</f>
        <v>0.0471067564407134</v>
      </c>
      <c r="E10" s="52" t="n">
        <v>8</v>
      </c>
      <c r="F10" s="56" t="e">
        <f>INDEX($B$3:$B$3,MATCH(14,$D$3:$D$3,0))</f>
        <v>#N/A</v>
      </c>
      <c r="G10" s="56" t="e">
        <f>INDEX($C$3:$C$3,MATCH(14,$D$3:$D$3,0))</f>
        <v>#N/A</v>
      </c>
      <c r="H10" s="26"/>
      <c r="I10" s="31"/>
      <c r="J10" s="36" t="n">
        <f>ABS(MIN(L5:L6))</f>
        <v>0.0292348123414909</v>
      </c>
      <c r="K10" s="15"/>
      <c r="L10" s="43"/>
    </row>
    <row r="11" ht="15.75" customHeight="true">
      <c r="A11" s="5" t="n">
        <v>9</v>
      </c>
      <c r="B11" s="19" t="n">
        <f>'Lopsided Margins'!E11</f>
        <v>0.957840579629185</v>
      </c>
      <c r="C11" s="23" t="n">
        <f>'Lopsided Margins'!F11</f>
        <v>0.0421594203708152</v>
      </c>
      <c r="E11" s="52" t="n">
        <v>9</v>
      </c>
      <c r="F11" s="56" t="e">
        <f>INDEX($B$3:$B$3,MATCH(14,$D$3:$D$3,0))</f>
        <v>#N/A</v>
      </c>
      <c r="G11" s="56" t="e">
        <f>INDEX($C$3:$C$3,MATCH(14,$D$3:$D$3,0))</f>
        <v>#N/A</v>
      </c>
      <c r="H11" s="26"/>
      <c r="I11" s="14"/>
      <c r="J11" s="14"/>
      <c r="K11" s="14"/>
      <c r="L11" s="14"/>
    </row>
    <row r="12" ht="15.75" customHeight="true">
      <c r="A12" s="5" t="n">
        <v>10</v>
      </c>
      <c r="B12" s="19" t="n">
        <f>'Lopsided Margins'!E12</f>
        <v>0.502490287877279</v>
      </c>
      <c r="C12" s="23" t="n">
        <f>'Lopsided Margins'!F12</f>
        <v>0.497509712122721</v>
      </c>
      <c r="E12" s="52" t="n">
        <v>10</v>
      </c>
      <c r="F12" s="56" t="e">
        <f>INDEX($B$3:$B$3,MATCH(14,$D$3:$D$3,0))</f>
        <v>#N/A</v>
      </c>
      <c r="G12" s="56" t="e">
        <f>INDEX($C$3:$C$3,MATCH(14,$D$3:$D$3,0))</f>
        <v>#N/A</v>
      </c>
      <c r="H12" s="26"/>
      <c r="I12" s="14"/>
      <c r="J12" s="14"/>
      <c r="K12" s="14"/>
      <c r="L12" s="14"/>
    </row>
    <row r="13" ht="15.75" customHeight="true">
      <c r="A13" s="5" t="n">
        <v>11</v>
      </c>
      <c r="B13" s="19" t="n">
        <f>'Lopsided Margins'!E13</f>
        <v>0.821809760739221</v>
      </c>
      <c r="C13" s="23" t="n">
        <f>'Lopsided Margins'!F13</f>
        <v>0.178190239260779</v>
      </c>
      <c r="E13" s="52" t="n">
        <v>11</v>
      </c>
      <c r="F13" s="56" t="e">
        <f>INDEX($B$3:$B$3,MATCH(14,$D$3:$D$3,0))</f>
        <v>#N/A</v>
      </c>
      <c r="G13" s="56" t="e">
        <f>INDEX($C$3:$C$3,MATCH(14,$D$3:$D$3,0))</f>
        <v>#N/A</v>
      </c>
      <c r="H13" s="26"/>
      <c r="I13" s="14"/>
      <c r="J13" s="14"/>
      <c r="K13" s="14"/>
      <c r="L13" s="14"/>
    </row>
    <row r="14" ht="15.75" customHeight="true">
      <c r="A14" s="5" t="n">
        <v>12</v>
      </c>
      <c r="B14" s="19" t="n">
        <f>'Lopsided Margins'!E14</f>
        <v>0.900608258756563</v>
      </c>
      <c r="C14" s="23" t="n">
        <f>'Lopsided Margins'!F14</f>
        <v>0.0993917412434371</v>
      </c>
      <c r="E14" s="52" t="n">
        <v>12</v>
      </c>
      <c r="F14" s="56" t="e">
        <f>INDEX($B$3:$B$3,MATCH(14,$D$3:$D$3,0))</f>
        <v>#N/A</v>
      </c>
      <c r="G14" s="56" t="e">
        <f>INDEX($C$3:$C$3,MATCH(14,$D$3:$D$3,0))</f>
        <v>#N/A</v>
      </c>
      <c r="H14" s="26"/>
      <c r="I14" s="14"/>
      <c r="J14" s="14"/>
      <c r="K14" s="14"/>
      <c r="L14" s="14"/>
    </row>
    <row r="15" ht="15.75" customHeight="true">
      <c r="A15" s="5" t="n">
        <v>13</v>
      </c>
      <c r="B15" s="19" t="n">
        <f>'Lopsided Margins'!E15</f>
        <v>0.594776216293657</v>
      </c>
      <c r="C15" s="23" t="n">
        <f>'Lopsided Margins'!F15</f>
        <v>0.405223783706343</v>
      </c>
      <c r="E15" s="52" t="n">
        <v>13</v>
      </c>
      <c r="F15" s="56" t="e">
        <f>INDEX($B$3:$B$3,MATCH(14,$D$3:$D$3,0))</f>
        <v>#N/A</v>
      </c>
      <c r="G15" s="56" t="e">
        <f>INDEX($C$3:$C$3,MATCH(14,$D$3:$D$3,0))</f>
        <v>#N/A</v>
      </c>
      <c r="H15" s="26"/>
      <c r="I15" s="14"/>
      <c r="J15" s="14"/>
      <c r="K15" s="14"/>
      <c r="L15" s="14"/>
    </row>
    <row r="16" ht="15.75" customHeight="true">
      <c r="A16" s="5" t="n">
        <v>14</v>
      </c>
      <c r="B16" s="19" t="n">
        <f>'Lopsided Margins'!E16</f>
        <v>0.729590224912613</v>
      </c>
      <c r="C16" s="23" t="n">
        <f>'Lopsided Margins'!F16</f>
        <v>0.270409775087387</v>
      </c>
      <c r="E16" s="52" t="n">
        <v>14</v>
      </c>
      <c r="F16" s="56" t="e">
        <f>INDEX($B$3:$B$3,MATCH(14,$D$3:$D$3,0))</f>
        <v>#N/A</v>
      </c>
      <c r="G16" s="56" t="e">
        <f>INDEX($C$3:$C$3,MATCH(14,$D$3:$D$3,0))</f>
        <v>#N/A</v>
      </c>
      <c r="H16" s="26"/>
      <c r="I16" s="14"/>
      <c r="J16" s="14"/>
      <c r="K16" s="14"/>
      <c r="L16" s="14"/>
    </row>
    <row r="17">
      <c r="A17" s="5" t="n">
        <v>15</v>
      </c>
      <c r="B17" s="19" t="n">
        <f>'Lopsided Margins'!E17</f>
        <v>0.61664003994009</v>
      </c>
      <c r="C17" s="23" t="n">
        <f>'Lopsided Margins'!F17</f>
        <v>0.38335996005991</v>
      </c>
      <c r="E17" s="52" t="n">
        <v>15</v>
      </c>
      <c r="F17" s="56" t="e">
        <f>INDEX($B$3:$B$3,MATCH(14,$D$3:$D$3,0))</f>
        <v>#N/A</v>
      </c>
      <c r="G17" s="56" t="e">
        <f>INDEX($C$3:$C$3,MATCH(14,$D$3:$D$3,0))</f>
        <v>#N/A</v>
      </c>
      <c r="H17" s="26"/>
    </row>
    <row r="18">
      <c r="A18" s="5" t="n">
        <v>16</v>
      </c>
      <c r="B18" s="19" t="n">
        <f>'Lopsided Margins'!E18</f>
        <v>0.768395718752913</v>
      </c>
      <c r="C18" s="23" t="n">
        <f>'Lopsided Margins'!F18</f>
        <v>0.231604281247087</v>
      </c>
      <c r="E18" s="52" t="n">
        <v>16</v>
      </c>
      <c r="F18" s="56" t="e">
        <f>INDEX($B$3:$B$3,MATCH(14,$D$3:$D$3,0))</f>
        <v>#N/A</v>
      </c>
      <c r="G18" s="56" t="e">
        <f>INDEX($C$3:$C$3,MATCH(14,$D$3:$D$3,0))</f>
        <v>#N/A</v>
      </c>
      <c r="H18" s="26"/>
    </row>
    <row r="19">
      <c r="A19" s="5" t="n">
        <v>17</v>
      </c>
      <c r="B19" s="19" t="n">
        <f>'Lopsided Margins'!E19</f>
        <v>0.691231510332724</v>
      </c>
      <c r="C19" s="23" t="n">
        <f>'Lopsided Margins'!F19</f>
        <v>0.308768489667276</v>
      </c>
      <c r="E19" s="52" t="n">
        <v>17</v>
      </c>
      <c r="F19" s="56" t="e">
        <f>INDEX($B$3:$B$3,MATCH(14,$D$3:$D$3,0))</f>
        <v>#N/A</v>
      </c>
      <c r="G19" s="56" t="e">
        <f>INDEX($C$3:$C$3,MATCH(14,$D$3:$D$3,0))</f>
        <v>#N/A</v>
      </c>
      <c r="H19" s="26"/>
    </row>
    <row r="20">
      <c r="A20" s="5" t="n">
        <v>18</v>
      </c>
      <c r="B20" s="19" t="n">
        <f>'Lopsided Margins'!E20</f>
        <v>0.798736019882833</v>
      </c>
      <c r="C20" s="23" t="n">
        <f>'Lopsided Margins'!F20</f>
        <v>0.201263980117167</v>
      </c>
      <c r="E20" s="52" t="n">
        <v>18</v>
      </c>
      <c r="F20" s="56" t="e">
        <f>INDEX($B$3:$B$3,MATCH(14,$D$3:$D$3,0))</f>
        <v>#N/A</v>
      </c>
      <c r="G20" s="56" t="e">
        <f>INDEX($C$3:$C$3,MATCH(14,$D$3:$D$3,0))</f>
        <v>#N/A</v>
      </c>
      <c r="H20" s="26"/>
    </row>
    <row r="21">
      <c r="A21" s="5" t="n">
        <v>19</v>
      </c>
      <c r="B21" s="19" t="n">
        <f>'Lopsided Margins'!E21</f>
        <v>0.650395742908206</v>
      </c>
      <c r="C21" s="23" t="n">
        <f>'Lopsided Margins'!F21</f>
        <v>0.349604257091794</v>
      </c>
      <c r="E21" s="52" t="n">
        <v>19</v>
      </c>
      <c r="F21" s="56" t="e">
        <f>INDEX($B$3:$B$3,MATCH(14,$D$3:$D$3,0))</f>
        <v>#N/A</v>
      </c>
      <c r="G21" s="56" t="e">
        <f>INDEX($C$3:$C$3,MATCH(14,$D$3:$D$3,0))</f>
        <v>#N/A</v>
      </c>
      <c r="H21" s="26"/>
    </row>
    <row r="22">
      <c r="A22" s="5" t="n">
        <v>20</v>
      </c>
      <c r="B22" s="19" t="n">
        <f>'Lopsided Margins'!E22</f>
        <v>0.561374389045159</v>
      </c>
      <c r="C22" s="23" t="n">
        <f>'Lopsided Margins'!F22</f>
        <v>0.438625610954841</v>
      </c>
      <c r="E22" s="52" t="n">
        <v>20</v>
      </c>
      <c r="F22" s="56" t="e">
        <f>INDEX($B$3:$B$3,MATCH(14,$D$3:$D$3,0))</f>
        <v>#N/A</v>
      </c>
      <c r="G22" s="56" t="e">
        <f>INDEX($C$3:$C$3,MATCH(14,$D$3:$D$3,0))</f>
        <v>#N/A</v>
      </c>
      <c r="H22" s="26"/>
    </row>
    <row r="23">
      <c r="A23" s="5" t="n">
        <v>21</v>
      </c>
      <c r="B23" s="19" t="n">
        <f>'Lopsided Margins'!E23</f>
        <v>0.534235822470435</v>
      </c>
      <c r="C23" s="23" t="n">
        <f>'Lopsided Margins'!F23</f>
        <v>0.465764177529565</v>
      </c>
      <c r="E23" s="52" t="n">
        <v>21</v>
      </c>
      <c r="F23" s="56" t="e">
        <f>INDEX($B$3:$B$3,MATCH(14,$D$3:$D$3,0))</f>
        <v>#N/A</v>
      </c>
      <c r="G23" s="56" t="e">
        <f>INDEX($C$3:$C$3,MATCH(14,$D$3:$D$3,0))</f>
        <v>#N/A</v>
      </c>
      <c r="H23" s="26"/>
    </row>
    <row r="24">
      <c r="A24" s="5" t="n">
        <v>22</v>
      </c>
      <c r="B24" s="19" t="n">
        <f>'Lopsided Margins'!E24</f>
        <v>0.494739035660771</v>
      </c>
      <c r="C24" s="23" t="n">
        <f>'Lopsided Margins'!F24</f>
        <v>0.505260964339229</v>
      </c>
      <c r="E24" s="52" t="n">
        <v>22</v>
      </c>
      <c r="F24" s="56" t="e">
        <f>INDEX($B$3:$B$3,MATCH(14,$D$3:$D$3,0))</f>
        <v>#N/A</v>
      </c>
      <c r="G24" s="56" t="e">
        <f>INDEX($C$3:$C$3,MATCH(14,$D$3:$D$3,0))</f>
        <v>#N/A</v>
      </c>
      <c r="H24" s="26"/>
    </row>
    <row r="25">
      <c r="A25" s="5" t="n">
        <v>23</v>
      </c>
      <c r="B25" s="19" t="n">
        <f>'Lopsided Margins'!E25</f>
        <v>0.621633415056569</v>
      </c>
      <c r="C25" s="23" t="n">
        <f>'Lopsided Margins'!F25</f>
        <v>0.378366584943431</v>
      </c>
      <c r="E25" s="52" t="n">
        <v>23</v>
      </c>
      <c r="F25" s="56" t="e">
        <f>INDEX($B$3:$B$3,MATCH(14,$D$3:$D$3,0))</f>
        <v>#N/A</v>
      </c>
      <c r="G25" s="56" t="e">
        <f>INDEX($C$3:$C$3,MATCH(14,$D$3:$D$3,0))</f>
        <v>#N/A</v>
      </c>
      <c r="H25" s="26"/>
    </row>
    <row r="26">
      <c r="A26" s="5" t="n">
        <v>24</v>
      </c>
      <c r="B26" s="19" t="n">
        <f>'Lopsided Margins'!E26</f>
        <v>0.59197110086126</v>
      </c>
      <c r="C26" s="23" t="n">
        <f>'Lopsided Margins'!F26</f>
        <v>0.40802889913874</v>
      </c>
      <c r="E26" s="52" t="n">
        <v>24</v>
      </c>
      <c r="F26" s="56" t="e">
        <f>INDEX($B$3:$B$3,MATCH(14,$D$3:$D$3,0))</f>
        <v>#N/A</v>
      </c>
      <c r="G26" s="56" t="e">
        <f>INDEX($C$3:$C$3,MATCH(14,$D$3:$D$3,0))</f>
        <v>#N/A</v>
      </c>
      <c r="H26" s="26"/>
    </row>
    <row r="27">
      <c r="A27" s="5" t="n">
        <v>25</v>
      </c>
      <c r="B27" s="19" t="n">
        <f>'Lopsided Margins'!E27</f>
        <v>0.626481865487695</v>
      </c>
      <c r="C27" s="23" t="n">
        <f>'Lopsided Margins'!F27</f>
        <v>0.373518134512305</v>
      </c>
      <c r="E27" s="52" t="n">
        <v>25</v>
      </c>
      <c r="F27" s="56" t="e">
        <f>INDEX($B$3:$B$3,MATCH(14,$D$3:$D$3,0))</f>
        <v>#N/A</v>
      </c>
      <c r="G27" s="56" t="e">
        <f>INDEX($C$3:$C$3,MATCH(14,$D$3:$D$3,0))</f>
        <v>#N/A</v>
      </c>
      <c r="H27" s="26"/>
    </row>
    <row r="28">
      <c r="A28" s="5" t="n">
        <v>26</v>
      </c>
      <c r="B28" s="19" t="n">
        <f>'Lopsided Margins'!E28</f>
        <v>0.707701350388778</v>
      </c>
      <c r="C28" s="23" t="n">
        <f>'Lopsided Margins'!F28</f>
        <v>0.292298649611222</v>
      </c>
      <c r="E28" s="52" t="n">
        <v>26</v>
      </c>
      <c r="F28" s="56" t="e">
        <f>INDEX($B$3:$B$3,MATCH(14,$D$3:$D$3,0))</f>
        <v>#N/A</v>
      </c>
      <c r="G28" s="56" t="e">
        <f>INDEX($C$3:$C$3,MATCH(14,$D$3:$D$3,0))</f>
        <v>#N/A</v>
      </c>
      <c r="H28" s="26"/>
    </row>
    <row r="29">
      <c r="A29" s="5" t="n">
        <v>27</v>
      </c>
      <c r="B29" s="19" t="n">
        <f>'Lopsided Margins'!E29</f>
        <v>0.517542756539235</v>
      </c>
      <c r="C29" s="23" t="n">
        <f>'Lopsided Margins'!F29</f>
        <v>0.482457243460765</v>
      </c>
      <c r="E29" s="52" t="n">
        <v>27</v>
      </c>
      <c r="F29" s="56" t="e">
        <f>INDEX($B$3:$B$3,MATCH(14,$D$3:$D$3,0))</f>
        <v>#N/A</v>
      </c>
      <c r="G29" s="56" t="e">
        <f>INDEX($C$3:$C$3,MATCH(14,$D$3:$D$3,0))</f>
        <v>#N/A</v>
      </c>
      <c r="H29" s="26"/>
    </row>
    <row r="30">
      <c r="A30" s="5" t="n">
        <v>28</v>
      </c>
      <c r="B30" s="19" t="n">
        <f>'Lopsided Margins'!E30</f>
        <v>0.52695140176011</v>
      </c>
      <c r="C30" s="23" t="n">
        <f>'Lopsided Margins'!F30</f>
        <v>0.47304859823989</v>
      </c>
      <c r="E30" s="52" t="n">
        <v>28</v>
      </c>
      <c r="F30" s="56" t="e">
        <f>INDEX($B$3:$B$3,MATCH(14,$D$3:$D$3,0))</f>
        <v>#N/A</v>
      </c>
      <c r="G30" s="56" t="e">
        <f>INDEX($C$3:$C$3,MATCH(14,$D$3:$D$3,0))</f>
        <v>#N/A</v>
      </c>
      <c r="H30" s="26"/>
    </row>
    <row r="31">
      <c r="A31" s="5" t="n">
        <v>29</v>
      </c>
      <c r="B31" s="19" t="n">
        <f>'Lopsided Margins'!E31</f>
        <v>0.523274554643263</v>
      </c>
      <c r="C31" s="23" t="n">
        <f>'Lopsided Margins'!F31</f>
        <v>0.476725445356737</v>
      </c>
      <c r="E31" s="52" t="n">
        <v>29</v>
      </c>
      <c r="F31" s="56" t="e">
        <f>INDEX($B$3:$B$3,MATCH(14,$D$3:$D$3,0))</f>
        <v>#N/A</v>
      </c>
      <c r="G31" s="56" t="e">
        <f>INDEX($C$3:$C$3,MATCH(14,$D$3:$D$3,0))</f>
        <v>#N/A</v>
      </c>
      <c r="H31" s="26"/>
    </row>
    <row r="32">
      <c r="A32" s="5" t="n">
        <v>30</v>
      </c>
      <c r="B32" s="19" t="n">
        <f>'Lopsided Margins'!E32</f>
        <v>0.440431152294924</v>
      </c>
      <c r="C32" s="23" t="n">
        <f>'Lopsided Margins'!F32</f>
        <v>0.559568847705077</v>
      </c>
      <c r="E32" s="52" t="n">
        <v>30</v>
      </c>
      <c r="F32" s="56" t="e">
        <f>INDEX($B$3:$B$3,MATCH(14,$D$3:$D$3,0))</f>
        <v>#N/A</v>
      </c>
      <c r="G32" s="56" t="e">
        <f>INDEX($C$3:$C$3,MATCH(14,$D$3:$D$3,0))</f>
        <v>#N/A</v>
      </c>
      <c r="H32" s="26"/>
    </row>
    <row r="33">
      <c r="A33" s="5" t="n">
        <v>31</v>
      </c>
      <c r="B33" s="19" t="n">
        <f>'Lopsided Margins'!E33</f>
        <v>0.542462635484426</v>
      </c>
      <c r="C33" s="23" t="n">
        <f>'Lopsided Margins'!F33</f>
        <v>0.457537364515574</v>
      </c>
      <c r="E33" s="52" t="n">
        <v>31</v>
      </c>
      <c r="F33" s="56" t="e">
        <f>INDEX($B$3:$B$3,MATCH(14,$D$3:$D$3,0))</f>
        <v>#N/A</v>
      </c>
      <c r="G33" s="56" t="e">
        <f>INDEX($C$3:$C$3,MATCH(14,$D$3:$D$3,0))</f>
        <v>#N/A</v>
      </c>
      <c r="H33" s="26"/>
    </row>
    <row r="34">
      <c r="A34" s="5" t="n">
        <v>32</v>
      </c>
      <c r="B34" s="19" t="n">
        <f>'Lopsided Margins'!E34</f>
        <v>0.775421985307375</v>
      </c>
      <c r="C34" s="23" t="n">
        <f>'Lopsided Margins'!F34</f>
        <v>0.224578014692625</v>
      </c>
      <c r="E34" s="52" t="n">
        <v>32</v>
      </c>
      <c r="F34" s="56" t="e">
        <f>INDEX($B$3:$B$3,MATCH(14,$D$3:$D$3,0))</f>
        <v>#N/A</v>
      </c>
      <c r="G34" s="56" t="e">
        <f>INDEX($C$3:$C$3,MATCH(14,$D$3:$D$3,0))</f>
        <v>#N/A</v>
      </c>
      <c r="H34" s="26"/>
    </row>
    <row r="35">
      <c r="A35" s="5" t="n">
        <v>33</v>
      </c>
      <c r="B35" s="19" t="n">
        <f>'Lopsided Margins'!E35</f>
        <v>0.727495959105786</v>
      </c>
      <c r="C35" s="23" t="n">
        <f>'Lopsided Margins'!F35</f>
        <v>0.272504040894214</v>
      </c>
      <c r="E35" s="52" t="n">
        <v>33</v>
      </c>
      <c r="F35" s="56" t="e">
        <f>INDEX($B$3:$B$3,MATCH(14,$D$3:$D$3,0))</f>
        <v>#N/A</v>
      </c>
      <c r="G35" s="56" t="e">
        <f>INDEX($C$3:$C$3,MATCH(14,$D$3:$D$3,0))</f>
        <v>#N/A</v>
      </c>
      <c r="H35" s="26"/>
    </row>
    <row r="36">
      <c r="A36" s="5" t="n">
        <v>34</v>
      </c>
      <c r="B36" s="19" t="n">
        <f>'Lopsided Margins'!E36</f>
        <v>0.435831369376341</v>
      </c>
      <c r="C36" s="23" t="n">
        <f>'Lopsided Margins'!F36</f>
        <v>0.564168630623659</v>
      </c>
      <c r="E36" s="52" t="n">
        <v>34</v>
      </c>
      <c r="F36" s="56" t="e">
        <f>INDEX($B$3:$B$3,MATCH(14,$D$3:$D$3,0))</f>
        <v>#N/A</v>
      </c>
      <c r="G36" s="56" t="e">
        <f>INDEX($C$3:$C$3,MATCH(14,$D$3:$D$3,0))</f>
        <v>#N/A</v>
      </c>
      <c r="H36" s="26"/>
    </row>
    <row r="37">
      <c r="A37" s="5" t="n">
        <v>35</v>
      </c>
      <c r="B37" s="19" t="n">
        <f>'Lopsided Margins'!E37</f>
        <v>0.327904083248501</v>
      </c>
      <c r="C37" s="23" t="n">
        <f>'Lopsided Margins'!F37</f>
        <v>0.672095916751499</v>
      </c>
      <c r="E37" s="52" t="n">
        <v>35</v>
      </c>
      <c r="F37" s="56" t="e">
        <f>INDEX($B$3:$B$3,MATCH(14,$D$3:$D$3,0))</f>
        <v>#N/A</v>
      </c>
      <c r="G37" s="56" t="e">
        <f>INDEX($C$3:$C$3,MATCH(14,$D$3:$D$3,0))</f>
        <v>#N/A</v>
      </c>
      <c r="H37" s="26"/>
    </row>
    <row r="38">
      <c r="A38" s="5" t="n">
        <v>36</v>
      </c>
      <c r="B38" s="19" t="n">
        <f>'Lopsided Margins'!E38</f>
        <v>0.368702242653911</v>
      </c>
      <c r="C38" s="23" t="n">
        <f>'Lopsided Margins'!F38</f>
        <v>0.631297757346089</v>
      </c>
      <c r="E38" s="52" t="n">
        <v>36</v>
      </c>
      <c r="F38" s="56" t="e">
        <f>INDEX($B$3:$B$3,MATCH(14,$D$3:$D$3,0))</f>
        <v>#N/A</v>
      </c>
      <c r="G38" s="56" t="e">
        <f>INDEX($C$3:$C$3,MATCH(14,$D$3:$D$3,0))</f>
        <v>#N/A</v>
      </c>
      <c r="H38" s="26"/>
    </row>
    <row r="39">
      <c r="A39" s="5" t="n">
        <v>37</v>
      </c>
      <c r="B39" s="19" t="n">
        <f>'Lopsided Margins'!E39</f>
        <v>0.395936924218133</v>
      </c>
      <c r="C39" s="23" t="n">
        <f>'Lopsided Margins'!F39</f>
        <v>0.604063075781867</v>
      </c>
      <c r="E39" s="52" t="n">
        <v>37</v>
      </c>
      <c r="F39" s="56" t="e">
        <f>INDEX($B$3:$B$3,MATCH(14,$D$3:$D$3,0))</f>
        <v>#N/A</v>
      </c>
      <c r="G39" s="56" t="e">
        <f>INDEX($C$3:$C$3,MATCH(14,$D$3:$D$3,0))</f>
        <v>#N/A</v>
      </c>
      <c r="H39" s="26"/>
    </row>
    <row r="40">
      <c r="A40" s="5" t="n">
        <v>38</v>
      </c>
      <c r="B40" s="19" t="n">
        <f>'Lopsided Margins'!E40</f>
        <v>0.523991142701791</v>
      </c>
      <c r="C40" s="23" t="n">
        <f>'Lopsided Margins'!F40</f>
        <v>0.476008857298209</v>
      </c>
      <c r="E40" s="52" t="n">
        <v>38</v>
      </c>
      <c r="F40" s="56" t="e">
        <f>INDEX($B$3:$B$3,MATCH(14,$D$3:$D$3,0))</f>
        <v>#N/A</v>
      </c>
      <c r="G40" s="56" t="e">
        <f>INDEX($C$3:$C$3,MATCH(14,$D$3:$D$3,0))</f>
        <v>#N/A</v>
      </c>
      <c r="H40" s="26"/>
    </row>
    <row r="41">
      <c r="A41" s="5" t="n">
        <v>39</v>
      </c>
      <c r="B41" s="19" t="n">
        <f>'Lopsided Margins'!E41</f>
        <v>0.422459512537594</v>
      </c>
      <c r="C41" s="23" t="n">
        <f>'Lopsided Margins'!F41</f>
        <v>0.577540487462406</v>
      </c>
      <c r="E41" s="52" t="n">
        <v>39</v>
      </c>
      <c r="F41" s="56" t="e">
        <f>INDEX($B$3:$B$3,MATCH(14,$D$3:$D$3,0))</f>
        <v>#N/A</v>
      </c>
      <c r="G41" s="56" t="e">
        <f>INDEX($C$3:$C$3,MATCH(14,$D$3:$D$3,0))</f>
        <v>#N/A</v>
      </c>
      <c r="H41" s="26"/>
    </row>
    <row r="42">
      <c r="A42" s="5" t="n">
        <v>40</v>
      </c>
      <c r="B42" s="19" t="n">
        <f>'Lopsided Margins'!E42</f>
        <v>0.555074605855856</v>
      </c>
      <c r="C42" s="23" t="n">
        <f>'Lopsided Margins'!F42</f>
        <v>0.444925394144144</v>
      </c>
      <c r="E42" s="52" t="n">
        <v>40</v>
      </c>
      <c r="F42" s="56" t="e">
        <f>INDEX($B$3:$B$3,MATCH(14,$D$3:$D$3,0))</f>
        <v>#N/A</v>
      </c>
      <c r="G42" s="56" t="e">
        <f>INDEX($C$3:$C$3,MATCH(14,$D$3:$D$3,0))</f>
        <v>#N/A</v>
      </c>
      <c r="H42" s="26"/>
    </row>
    <row r="43">
      <c r="A43" s="5" t="n">
        <v>41</v>
      </c>
      <c r="B43" s="19" t="n">
        <f>'Lopsided Margins'!E43</f>
        <v>0.753836719128454</v>
      </c>
      <c r="C43" s="23" t="n">
        <f>'Lopsided Margins'!F43</f>
        <v>0.246163280871546</v>
      </c>
      <c r="E43" s="52" t="n">
        <v>41</v>
      </c>
      <c r="F43" s="56" t="e">
        <f>INDEX($B$3:$B$3,MATCH(14,$D$3:$D$3,0))</f>
        <v>#N/A</v>
      </c>
      <c r="G43" s="56" t="e">
        <f>INDEX($C$3:$C$3,MATCH(14,$D$3:$D$3,0))</f>
        <v>#N/A</v>
      </c>
      <c r="H43" s="26"/>
    </row>
    <row r="44">
      <c r="A44" s="5" t="n">
        <v>42</v>
      </c>
      <c r="B44" s="19" t="n">
        <f>'Lopsided Margins'!E44</f>
        <v>0.46487966508601</v>
      </c>
      <c r="C44" s="23" t="n">
        <f>'Lopsided Margins'!F44</f>
        <v>0.53512033491399</v>
      </c>
      <c r="E44" s="52" t="n">
        <v>42</v>
      </c>
      <c r="F44" s="56" t="e">
        <f>INDEX($B$3:$B$3,MATCH(14,$D$3:$D$3,0))</f>
        <v>#N/A</v>
      </c>
      <c r="G44" s="56" t="e">
        <f>INDEX($C$3:$C$3,MATCH(14,$D$3:$D$3,0))</f>
        <v>#N/A</v>
      </c>
      <c r="H44" s="26"/>
    </row>
    <row r="45">
      <c r="A45" s="5" t="n">
        <v>43</v>
      </c>
      <c r="B45" s="19" t="n">
        <f>'Lopsided Margins'!E45</f>
        <v>0.320542203631111</v>
      </c>
      <c r="C45" s="23" t="n">
        <f>'Lopsided Margins'!F45</f>
        <v>0.679457796368889</v>
      </c>
      <c r="E45" s="52" t="n">
        <v>43</v>
      </c>
      <c r="F45" s="56" t="e">
        <f>INDEX($B$3:$B$3,MATCH(14,$D$3:$D$3,0))</f>
        <v>#N/A</v>
      </c>
      <c r="G45" s="56" t="e">
        <f>INDEX($C$3:$C$3,MATCH(14,$D$3:$D$3,0))</f>
        <v>#N/A</v>
      </c>
      <c r="H45" s="26"/>
    </row>
    <row r="46">
      <c r="A46" s="5" t="n">
        <v>44</v>
      </c>
      <c r="B46" s="19" t="n">
        <f>'Lopsided Margins'!E46</f>
        <v>0.523485206789637</v>
      </c>
      <c r="C46" s="23" t="n">
        <f>'Lopsided Margins'!F46</f>
        <v>0.476514793210363</v>
      </c>
      <c r="E46" s="52" t="n">
        <v>44</v>
      </c>
      <c r="F46" s="56" t="e">
        <f>INDEX($B$3:$B$3,MATCH(14,$D$3:$D$3,0))</f>
        <v>#N/A</v>
      </c>
      <c r="G46" s="56" t="e">
        <f>INDEX($C$3:$C$3,MATCH(14,$D$3:$D$3,0))</f>
        <v>#N/A</v>
      </c>
      <c r="H46" s="26"/>
    </row>
    <row r="47">
      <c r="A47" s="5" t="n">
        <v>45</v>
      </c>
      <c r="B47" s="19" t="n">
        <f>'Lopsided Margins'!E47</f>
        <v>0.369677078523621</v>
      </c>
      <c r="C47" s="23" t="n">
        <f>'Lopsided Margins'!F47</f>
        <v>0.630322921476379</v>
      </c>
      <c r="E47" s="52" t="n">
        <v>45</v>
      </c>
      <c r="F47" s="56" t="e">
        <f>INDEX($B$3:$B$3,MATCH(14,$D$3:$D$3,0))</f>
        <v>#N/A</v>
      </c>
      <c r="G47" s="56" t="e">
        <f>INDEX($C$3:$C$3,MATCH(14,$D$3:$D$3,0))</f>
        <v>#N/A</v>
      </c>
      <c r="H47" s="26"/>
    </row>
    <row r="48">
      <c r="A48" s="5" t="n">
        <v>46</v>
      </c>
      <c r="B48" s="19" t="n">
        <f>'Lopsided Margins'!E48</f>
        <v>0.524033659151409</v>
      </c>
      <c r="C48" s="23" t="n">
        <f>'Lopsided Margins'!F48</f>
        <v>0.475966340848591</v>
      </c>
      <c r="E48" s="52" t="n">
        <v>46</v>
      </c>
      <c r="F48" s="56" t="e">
        <f>INDEX($B$3:$B$3,MATCH(14,$D$3:$D$3,0))</f>
        <v>#N/A</v>
      </c>
      <c r="G48" s="56" t="e">
        <f>INDEX($C$3:$C$3,MATCH(14,$D$3:$D$3,0))</f>
        <v>#N/A</v>
      </c>
      <c r="H48" s="26"/>
    </row>
    <row r="49">
      <c r="A49" s="5" t="n">
        <v>47</v>
      </c>
      <c r="B49" s="19" t="n">
        <f>'Lopsided Margins'!E49</f>
        <v>0.625243302483327</v>
      </c>
      <c r="C49" s="23" t="n">
        <f>'Lopsided Margins'!F49</f>
        <v>0.374756697516673</v>
      </c>
      <c r="E49" s="52" t="n">
        <v>47</v>
      </c>
      <c r="F49" s="56" t="e">
        <f>INDEX($B$3:$B$3,MATCH(14,$D$3:$D$3,0))</f>
        <v>#N/A</v>
      </c>
      <c r="G49" s="56" t="e">
        <f>INDEX($C$3:$C$3,MATCH(14,$D$3:$D$3,0))</f>
        <v>#N/A</v>
      </c>
      <c r="H49" s="26"/>
    </row>
    <row r="50">
      <c r="A50" s="5" t="n">
        <v>48</v>
      </c>
      <c r="B50" s="19" t="n">
        <f>'Lopsided Margins'!E50</f>
        <v>0.517035604517043</v>
      </c>
      <c r="C50" s="23" t="n">
        <f>'Lopsided Margins'!F50</f>
        <v>0.482964395482958</v>
      </c>
      <c r="E50" s="52" t="n">
        <v>48</v>
      </c>
      <c r="F50" s="56" t="e">
        <f>INDEX($B$3:$B$3,MATCH(14,$D$3:$D$3,0))</f>
        <v>#N/A</v>
      </c>
      <c r="G50" s="56" t="e">
        <f>INDEX($C$3:$C$3,MATCH(14,$D$3:$D$3,0))</f>
        <v>#N/A</v>
      </c>
      <c r="H50" s="26"/>
    </row>
    <row r="51">
      <c r="A51" s="5" t="n">
        <v>49</v>
      </c>
      <c r="B51" s="19" t="n">
        <f>'Lopsided Margins'!E51</f>
        <v>0.449735181670441</v>
      </c>
      <c r="C51" s="23" t="n">
        <f>'Lopsided Margins'!F51</f>
        <v>0.55026481832956</v>
      </c>
      <c r="E51" s="52" t="n">
        <v>49</v>
      </c>
      <c r="F51" s="56" t="e">
        <f>INDEX($B$3:$B$3,MATCH(14,$D$3:$D$3,0))</f>
        <v>#N/A</v>
      </c>
      <c r="G51" s="56" t="e">
        <f>INDEX($C$3:$C$3,MATCH(14,$D$3:$D$3,0))</f>
        <v>#N/A</v>
      </c>
      <c r="H51" s="26"/>
    </row>
    <row r="52">
      <c r="A52" s="5" t="n">
        <v>50</v>
      </c>
      <c r="B52" s="19" t="n">
        <f>'Lopsided Margins'!E52</f>
        <v>0.362266012866902</v>
      </c>
      <c r="C52" s="23" t="n">
        <f>'Lopsided Margins'!F52</f>
        <v>0.637733987133098</v>
      </c>
      <c r="E52" s="52" t="n">
        <v>50</v>
      </c>
      <c r="F52" s="56" t="e">
        <f>INDEX($B$3:$B$3,MATCH(14,$D$3:$D$3,0))</f>
        <v>#N/A</v>
      </c>
      <c r="G52" s="56" t="e">
        <f>INDEX($C$3:$C$3,MATCH(14,$D$3:$D$3,0))</f>
        <v>#N/A</v>
      </c>
      <c r="H52" s="26"/>
    </row>
    <row r="53">
      <c r="A53" s="5" t="n">
        <v>51</v>
      </c>
      <c r="B53" s="19" t="n">
        <f>'Lopsided Margins'!E53</f>
        <v>0.402136428935875</v>
      </c>
      <c r="C53" s="23" t="n">
        <f>'Lopsided Margins'!F53</f>
        <v>0.597863571064125</v>
      </c>
      <c r="E53" s="52" t="n">
        <v>51</v>
      </c>
      <c r="F53" s="56" t="e">
        <f>INDEX($B$3:$B$3,MATCH(14,$D$3:$D$3,0))</f>
        <v>#N/A</v>
      </c>
      <c r="G53" s="56" t="e">
        <f>INDEX($C$3:$C$3,MATCH(14,$D$3:$D$3,0))</f>
        <v>#N/A</v>
      </c>
      <c r="H53" s="26"/>
    </row>
    <row r="54">
      <c r="A54" s="5" t="n">
        <v>52</v>
      </c>
      <c r="B54" s="19" t="n">
        <f>'Lopsided Margins'!E54</f>
        <v>0.423807150635879</v>
      </c>
      <c r="C54" s="23" t="n">
        <f>'Lopsided Margins'!F54</f>
        <v>0.576192849364121</v>
      </c>
      <c r="E54" s="52" t="n">
        <v>52</v>
      </c>
      <c r="F54" s="56" t="e">
        <f>INDEX($B$3:$B$3,MATCH(14,$D$3:$D$3,0))</f>
        <v>#N/A</v>
      </c>
      <c r="G54" s="56" t="e">
        <f>INDEX($C$3:$C$3,MATCH(14,$D$3:$D$3,0))</f>
        <v>#N/A</v>
      </c>
      <c r="H54" s="26"/>
    </row>
    <row r="55">
      <c r="A55" s="5" t="n">
        <v>53</v>
      </c>
      <c r="B55" s="19" t="n">
        <f>'Lopsided Margins'!E55</f>
        <v>0.704063494464765</v>
      </c>
      <c r="C55" s="23" t="n">
        <f>'Lopsided Margins'!F55</f>
        <v>0.295936505535235</v>
      </c>
      <c r="E55" s="52" t="n">
        <v>53</v>
      </c>
      <c r="F55" s="56" t="e">
        <f>INDEX($B$3:$B$3,MATCH(14,$D$3:$D$3,0))</f>
        <v>#N/A</v>
      </c>
      <c r="G55" s="56" t="e">
        <f>INDEX($C$3:$C$3,MATCH(14,$D$3:$D$3,0))</f>
        <v>#N/A</v>
      </c>
      <c r="H55" s="26"/>
    </row>
    <row r="56">
      <c r="A56" s="5" t="n">
        <v>54</v>
      </c>
      <c r="B56" s="19" t="n">
        <f>'Lopsided Margins'!E56</f>
        <v>0.479152782249912</v>
      </c>
      <c r="C56" s="23" t="n">
        <f>'Lopsided Margins'!F56</f>
        <v>0.520847217750088</v>
      </c>
      <c r="E56" s="52" t="n">
        <v>54</v>
      </c>
      <c r="F56" s="56" t="e">
        <f>INDEX($B$3:$B$3,MATCH(14,$D$3:$D$3,0))</f>
        <v>#N/A</v>
      </c>
      <c r="G56" s="56" t="e">
        <f>INDEX($C$3:$C$3,MATCH(14,$D$3:$D$3,0))</f>
        <v>#N/A</v>
      </c>
      <c r="H56" s="26"/>
    </row>
    <row r="57">
      <c r="A57" s="5" t="n">
        <v>55</v>
      </c>
      <c r="B57" s="19" t="n">
        <f>'Lopsided Margins'!E57</f>
        <v>0.482586129787546</v>
      </c>
      <c r="C57" s="23" t="n">
        <f>'Lopsided Margins'!F57</f>
        <v>0.517413870212454</v>
      </c>
      <c r="E57" s="52" t="n">
        <v>55</v>
      </c>
      <c r="F57" s="56" t="e">
        <f>INDEX($B$3:$B$3,MATCH(14,$D$3:$D$3,0))</f>
        <v>#N/A</v>
      </c>
      <c r="G57" s="56" t="e">
        <f>INDEX($C$3:$C$3,MATCH(14,$D$3:$D$3,0))</f>
        <v>#N/A</v>
      </c>
      <c r="H57" s="26"/>
    </row>
    <row r="58">
      <c r="A58" s="5" t="n">
        <v>56</v>
      </c>
      <c r="B58" s="19" t="n">
        <f>'Lopsided Margins'!E58</f>
        <v>0.542939239236515</v>
      </c>
      <c r="C58" s="23" t="n">
        <f>'Lopsided Margins'!F58</f>
        <v>0.457060760763485</v>
      </c>
      <c r="E58" s="52" t="n">
        <v>56</v>
      </c>
      <c r="F58" s="56" t="e">
        <f>INDEX($B$3:$B$3,MATCH(14,$D$3:$D$3,0))</f>
        <v>#N/A</v>
      </c>
      <c r="G58" s="56" t="e">
        <f>INDEX($C$3:$C$3,MATCH(14,$D$3:$D$3,0))</f>
        <v>#N/A</v>
      </c>
      <c r="H58" s="26"/>
    </row>
    <row r="59">
      <c r="A59" s="5" t="n">
        <v>57</v>
      </c>
      <c r="B59" s="19" t="n">
        <f>'Lopsided Margins'!E59</f>
        <v>0.494395023874855</v>
      </c>
      <c r="C59" s="23" t="n">
        <f>'Lopsided Margins'!F59</f>
        <v>0.505604976125145</v>
      </c>
      <c r="E59" s="52" t="n">
        <v>57</v>
      </c>
      <c r="F59" s="56" t="e">
        <f>INDEX($B$3:$B$3,MATCH(14,$D$3:$D$3,0))</f>
        <v>#N/A</v>
      </c>
      <c r="G59" s="56" t="e">
        <f>INDEX($C$3:$C$3,MATCH(14,$D$3:$D$3,0))</f>
        <v>#N/A</v>
      </c>
      <c r="H59" s="26"/>
    </row>
    <row r="60">
      <c r="A60" s="5" t="n">
        <v>58</v>
      </c>
      <c r="B60" s="19" t="n">
        <f>'Lopsided Margins'!E60</f>
        <v>0.506647159273636</v>
      </c>
      <c r="C60" s="23" t="n">
        <f>'Lopsided Margins'!F60</f>
        <v>0.493352840726364</v>
      </c>
      <c r="E60" s="52" t="n">
        <v>58</v>
      </c>
      <c r="F60" s="56" t="e">
        <f>INDEX($B$3:$B$3,MATCH(14,$D$3:$D$3,0))</f>
        <v>#N/A</v>
      </c>
      <c r="G60" s="56" t="e">
        <f>INDEX($C$3:$C$3,MATCH(14,$D$3:$D$3,0))</f>
        <v>#N/A</v>
      </c>
      <c r="H60" s="26"/>
    </row>
    <row r="61">
      <c r="A61" s="5" t="n">
        <v>59</v>
      </c>
      <c r="B61" s="19" t="n">
        <f>'Lopsided Margins'!E61</f>
        <v>0.385475464175053</v>
      </c>
      <c r="C61" s="23" t="n">
        <f>'Lopsided Margins'!F61</f>
        <v>0.614524535824947</v>
      </c>
      <c r="E61" s="52" t="n">
        <v>59</v>
      </c>
      <c r="F61" s="56" t="e">
        <f>INDEX($B$3:$B$3,MATCH(14,$D$3:$D$3,0))</f>
        <v>#N/A</v>
      </c>
      <c r="G61" s="56" t="e">
        <f>INDEX($C$3:$C$3,MATCH(14,$D$3:$D$3,0))</f>
        <v>#N/A</v>
      </c>
      <c r="H61" s="26"/>
    </row>
    <row r="62">
      <c r="A62" s="5" t="n">
        <v>60</v>
      </c>
      <c r="B62" s="19" t="n">
        <f>'Lopsided Margins'!E62</f>
        <v>0.449049940470444</v>
      </c>
      <c r="C62" s="23" t="n">
        <f>'Lopsided Margins'!F62</f>
        <v>0.550950059529556</v>
      </c>
      <c r="E62" s="52" t="n">
        <v>60</v>
      </c>
      <c r="F62" s="56" t="e">
        <f>INDEX($B$3:$B$3,MATCH(14,$D$3:$D$3,0))</f>
        <v>#N/A</v>
      </c>
      <c r="G62" s="56" t="e">
        <f>INDEX($C$3:$C$3,MATCH(14,$D$3:$D$3,0))</f>
        <v>#N/A</v>
      </c>
      <c r="H62" s="26"/>
    </row>
    <row r="63">
      <c r="A63" s="5" t="n">
        <v>61</v>
      </c>
      <c r="B63" s="19" t="n">
        <f>'Lopsided Margins'!E63</f>
        <v>0.528757166342599</v>
      </c>
      <c r="C63" s="23" t="n">
        <f>'Lopsided Margins'!F63</f>
        <v>0.471242833657401</v>
      </c>
      <c r="E63" s="52" t="n">
        <v>61</v>
      </c>
      <c r="F63" s="56" t="e">
        <f>INDEX($B$3:$B$3,MATCH(14,$D$3:$D$3,0))</f>
        <v>#N/A</v>
      </c>
      <c r="G63" s="56" t="e">
        <f>INDEX($C$3:$C$3,MATCH(14,$D$3:$D$3,0))</f>
        <v>#N/A</v>
      </c>
      <c r="H63" s="26"/>
    </row>
    <row r="64">
      <c r="A64" s="5" t="n">
        <v>62</v>
      </c>
      <c r="B64" s="19" t="n">
        <f>'Lopsided Margins'!E64</f>
        <v>0.507460012897781</v>
      </c>
      <c r="C64" s="23" t="n">
        <f>'Lopsided Margins'!F64</f>
        <v>0.492539987102219</v>
      </c>
      <c r="E64" s="52" t="n">
        <v>62</v>
      </c>
      <c r="F64" s="56" t="e">
        <f>INDEX($B$3:$B$3,MATCH(14,$D$3:$D$3,0))</f>
        <v>#N/A</v>
      </c>
      <c r="G64" s="56" t="e">
        <f>INDEX($C$3:$C$3,MATCH(14,$D$3:$D$3,0))</f>
        <v>#N/A</v>
      </c>
      <c r="H64" s="26"/>
    </row>
    <row r="65">
      <c r="A65" s="5" t="n">
        <v>63</v>
      </c>
      <c r="B65" s="19" t="n">
        <f>'Lopsided Margins'!E65</f>
        <v>0.402842301205969</v>
      </c>
      <c r="C65" s="23" t="n">
        <f>'Lopsided Margins'!F65</f>
        <v>0.597157698794031</v>
      </c>
      <c r="E65" s="52" t="n">
        <v>63</v>
      </c>
      <c r="F65" s="56" t="e">
        <f>INDEX($B$3:$B$3,MATCH(14,$D$3:$D$3,0))</f>
        <v>#N/A</v>
      </c>
      <c r="G65" s="56" t="e">
        <f>INDEX($C$3:$C$3,MATCH(14,$D$3:$D$3,0))</f>
        <v>#N/A</v>
      </c>
      <c r="H65" s="26"/>
    </row>
    <row r="66">
      <c r="A66" s="5" t="n">
        <v>64</v>
      </c>
      <c r="B66" s="19" t="n">
        <f>'Lopsided Margins'!E66</f>
        <v>0.45674927409008</v>
      </c>
      <c r="C66" s="23" t="n">
        <f>'Lopsided Margins'!F66</f>
        <v>0.54325072590992</v>
      </c>
      <c r="E66" s="52" t="n">
        <v>64</v>
      </c>
      <c r="F66" s="56" t="e">
        <f>INDEX($B$3:$B$3,MATCH(14,$D$3:$D$3,0))</f>
        <v>#N/A</v>
      </c>
      <c r="G66" s="56" t="e">
        <f>INDEX($C$3:$C$3,MATCH(14,$D$3:$D$3,0))</f>
        <v>#N/A</v>
      </c>
      <c r="H66" s="26"/>
    </row>
    <row r="67">
      <c r="A67" s="5" t="n">
        <v>65</v>
      </c>
      <c r="B67" s="19" t="n">
        <f>'Lopsided Margins'!E67</f>
        <v>0.343756753079404</v>
      </c>
      <c r="C67" s="23" t="n">
        <f>'Lopsided Margins'!F67</f>
        <v>0.656243246920596</v>
      </c>
      <c r="E67" s="52" t="n">
        <v>65</v>
      </c>
      <c r="F67" s="56" t="e">
        <f>INDEX($B$3:$B$3,MATCH(14,$D$3:$D$3,0))</f>
        <v>#N/A</v>
      </c>
      <c r="G67" s="56" t="e">
        <f>INDEX($C$3:$C$3,MATCH(14,$D$3:$D$3,0))</f>
        <v>#N/A</v>
      </c>
      <c r="H67" s="26"/>
    </row>
    <row r="68">
      <c r="A68" s="5" t="n">
        <v>66</v>
      </c>
      <c r="B68" s="19" t="n">
        <f>'Lopsided Margins'!E68</f>
        <v>0.360660198029995</v>
      </c>
      <c r="C68" s="23" t="n">
        <f>'Lopsided Margins'!F68</f>
        <v>0.639339801970005</v>
      </c>
      <c r="E68" s="52" t="n">
        <v>66</v>
      </c>
      <c r="F68" s="56" t="e">
        <f>INDEX($B$3:$B$3,MATCH(14,$D$3:$D$3,0))</f>
        <v>#N/A</v>
      </c>
      <c r="G68" s="56" t="e">
        <f>INDEX($C$3:$C$3,MATCH(14,$D$3:$D$3,0))</f>
        <v>#N/A</v>
      </c>
      <c r="H68" s="26"/>
    </row>
    <row r="69">
      <c r="A69" s="5" t="n">
        <v>67</v>
      </c>
      <c r="B69" s="19" t="n">
        <f>'Lopsided Margins'!E69</f>
        <v>0.459861504989718</v>
      </c>
      <c r="C69" s="23" t="n">
        <f>'Lopsided Margins'!F69</f>
        <v>0.540138495010282</v>
      </c>
      <c r="E69" s="52" t="n">
        <v>67</v>
      </c>
      <c r="F69" s="56" t="e">
        <f>INDEX($B$3:$B$3,MATCH(14,$D$3:$D$3,0))</f>
        <v>#N/A</v>
      </c>
      <c r="G69" s="56" t="e">
        <f>INDEX($C$3:$C$3,MATCH(14,$D$3:$D$3,0))</f>
        <v>#N/A</v>
      </c>
      <c r="H69" s="26"/>
    </row>
    <row r="70">
      <c r="A70" s="5" t="n">
        <v>68</v>
      </c>
      <c r="B70" s="19" t="n">
        <f>'Lopsided Margins'!E70</f>
        <v>0.504545916492726</v>
      </c>
      <c r="C70" s="23" t="n">
        <f>'Lopsided Margins'!F70</f>
        <v>0.495454083507274</v>
      </c>
      <c r="E70" s="52" t="n">
        <v>68</v>
      </c>
      <c r="F70" s="56" t="e">
        <f>INDEX($B$3:$B$3,MATCH(14,$D$3:$D$3,0))</f>
        <v>#N/A</v>
      </c>
      <c r="G70" s="56" t="e">
        <f>INDEX($C$3:$C$3,MATCH(14,$D$3:$D$3,0))</f>
        <v>#N/A</v>
      </c>
      <c r="H70" s="26"/>
    </row>
    <row r="71">
      <c r="A71" s="5" t="n">
        <v>69</v>
      </c>
      <c r="B71" s="19" t="n">
        <f>'Lopsided Margins'!E71</f>
        <v>0.614457831325301</v>
      </c>
      <c r="C71" s="23" t="n">
        <f>'Lopsided Margins'!F71</f>
        <v>0.385542168674699</v>
      </c>
      <c r="E71" s="52" t="n">
        <v>69</v>
      </c>
      <c r="F71" s="56" t="e">
        <f>INDEX($B$3:$B$3,MATCH(14,$D$3:$D$3,0))</f>
        <v>#N/A</v>
      </c>
      <c r="G71" s="56" t="e">
        <f>INDEX($C$3:$C$3,MATCH(14,$D$3:$D$3,0))</f>
        <v>#N/A</v>
      </c>
      <c r="H71" s="26"/>
    </row>
    <row r="72">
      <c r="A72" s="5" t="n">
        <v>70</v>
      </c>
      <c r="B72" s="19" t="n">
        <f>'Lopsided Margins'!E72</f>
        <v>0.848304057061867</v>
      </c>
      <c r="C72" s="23" t="n">
        <f>'Lopsided Margins'!F72</f>
        <v>0.151695942938134</v>
      </c>
      <c r="E72" s="52" t="n">
        <v>70</v>
      </c>
      <c r="F72" s="56" t="e">
        <f>INDEX($B$3:$B$3,MATCH(14,$D$3:$D$3,0))</f>
        <v>#N/A</v>
      </c>
      <c r="G72" s="56" t="e">
        <f>INDEX($C$3:$C$3,MATCH(14,$D$3:$D$3,0))</f>
        <v>#N/A</v>
      </c>
      <c r="H72" s="26"/>
    </row>
    <row r="73">
      <c r="A73" s="5" t="n">
        <v>71</v>
      </c>
      <c r="B73" s="19" t="n">
        <f>'Lopsided Margins'!E73</f>
        <v>0.455546259880998</v>
      </c>
      <c r="C73" s="23" t="n">
        <f>'Lopsided Margins'!F73</f>
        <v>0.544453740119002</v>
      </c>
      <c r="E73" s="52" t="n">
        <v>71</v>
      </c>
      <c r="F73" s="56" t="e">
        <f>INDEX($B$3:$B$3,MATCH(14,$D$3:$D$3,0))</f>
        <v>#N/A</v>
      </c>
      <c r="G73" s="56" t="e">
        <f>INDEX($C$3:$C$3,MATCH(14,$D$3:$D$3,0))</f>
        <v>#N/A</v>
      </c>
      <c r="H73" s="26"/>
    </row>
    <row r="74">
      <c r="A74" s="5" t="n">
        <v>72</v>
      </c>
      <c r="B74" s="19" t="n">
        <f>'Lopsided Margins'!E74</f>
        <v>0.467519098033406</v>
      </c>
      <c r="C74" s="23" t="n">
        <f>'Lopsided Margins'!F74</f>
        <v>0.532480901966594</v>
      </c>
      <c r="E74" s="52" t="n">
        <v>72</v>
      </c>
      <c r="F74" s="56" t="e">
        <f>INDEX($B$3:$B$3,MATCH(14,$D$3:$D$3,0))</f>
        <v>#N/A</v>
      </c>
      <c r="G74" s="56" t="e">
        <f>INDEX($C$3:$C$3,MATCH(14,$D$3:$D$3,0))</f>
        <v>#N/A</v>
      </c>
      <c r="H74" s="26"/>
    </row>
    <row r="75">
      <c r="A75" s="5" t="n">
        <v>73</v>
      </c>
      <c r="B75" s="19" t="n">
        <f>'Lopsided Margins'!E75</f>
        <v>0.559356583423552</v>
      </c>
      <c r="C75" s="23" t="n">
        <f>'Lopsided Margins'!F75</f>
        <v>0.440643416576448</v>
      </c>
      <c r="E75" s="52" t="n">
        <v>73</v>
      </c>
      <c r="F75" s="56" t="e">
        <f>INDEX($B$3:$B$3,MATCH(14,$D$3:$D$3,0))</f>
        <v>#N/A</v>
      </c>
      <c r="G75" s="56" t="e">
        <f>INDEX($C$3:$C$3,MATCH(14,$D$3:$D$3,0))</f>
        <v>#N/A</v>
      </c>
      <c r="H75" s="26"/>
    </row>
    <row r="76">
      <c r="A76" s="5" t="n">
        <v>74</v>
      </c>
      <c r="B76" s="19" t="n">
        <f>'Lopsided Margins'!E76</f>
        <v>0.686119545021978</v>
      </c>
      <c r="C76" s="23" t="n">
        <f>'Lopsided Margins'!F76</f>
        <v>0.313880454978021</v>
      </c>
      <c r="E76" s="52" t="n">
        <v>74</v>
      </c>
      <c r="F76" s="56" t="e">
        <f>INDEX($B$3:$B$3,MATCH(14,$D$3:$D$3,0))</f>
        <v>#N/A</v>
      </c>
      <c r="G76" s="56" t="e">
        <f>INDEX($C$3:$C$3,MATCH(14,$D$3:$D$3,0))</f>
        <v>#N/A</v>
      </c>
      <c r="H76" s="26"/>
    </row>
    <row r="77">
      <c r="A77" s="5" t="n">
        <v>75</v>
      </c>
      <c r="B77" s="19" t="n">
        <f>'Lopsided Margins'!E77</f>
        <v>0.599794430222636</v>
      </c>
      <c r="C77" s="23" t="n">
        <f>'Lopsided Margins'!F77</f>
        <v>0.400205569777364</v>
      </c>
      <c r="E77" s="52" t="n">
        <v>75</v>
      </c>
      <c r="F77" s="56" t="e">
        <f>INDEX($B$3:$B$3,MATCH(14,$D$3:$D$3,0))</f>
        <v>#N/A</v>
      </c>
      <c r="G77" s="56" t="e">
        <f>INDEX($C$3:$C$3,MATCH(14,$D$3:$D$3,0))</f>
        <v>#N/A</v>
      </c>
      <c r="H77" s="26"/>
    </row>
    <row r="78">
      <c r="A78" s="5" t="n">
        <v>76</v>
      </c>
      <c r="B78" s="19" t="n">
        <f>'Lopsided Margins'!E78</f>
        <v>0.524072373957616</v>
      </c>
      <c r="C78" s="23" t="n">
        <f>'Lopsided Margins'!F78</f>
        <v>0.475927626042384</v>
      </c>
      <c r="E78" s="52" t="n">
        <v>76</v>
      </c>
      <c r="F78" s="56" t="e">
        <f>INDEX($B$3:$B$3,MATCH(14,$D$3:$D$3,0))</f>
        <v>#N/A</v>
      </c>
      <c r="G78" s="56" t="e">
        <f>INDEX($C$3:$C$3,MATCH(14,$D$3:$D$3,0))</f>
        <v>#N/A</v>
      </c>
      <c r="H78" s="26"/>
    </row>
    <row r="79">
      <c r="A79" s="5" t="n">
        <v>77</v>
      </c>
      <c r="B79" s="19" t="n">
        <f>'Lopsided Margins'!E79</f>
        <v>0.622284909486657</v>
      </c>
      <c r="C79" s="23" t="n">
        <f>'Lopsided Margins'!F79</f>
        <v>0.377715090513343</v>
      </c>
      <c r="E79" s="52" t="n">
        <v>77</v>
      </c>
      <c r="F79" s="56" t="e">
        <f>INDEX($B$3:$B$3,MATCH(14,$D$3:$D$3,0))</f>
        <v>#N/A</v>
      </c>
      <c r="G79" s="56" t="e">
        <f>INDEX($C$3:$C$3,MATCH(14,$D$3:$D$3,0))</f>
        <v>#N/A</v>
      </c>
      <c r="H79" s="26"/>
    </row>
    <row r="80">
      <c r="A80" s="5" t="n">
        <v>78</v>
      </c>
      <c r="B80" s="19" t="n">
        <f>'Lopsided Margins'!E80</f>
        <v>0.384327695300222</v>
      </c>
      <c r="C80" s="23" t="n">
        <f>'Lopsided Margins'!F80</f>
        <v>0.615672304699778</v>
      </c>
      <c r="E80" s="52" t="n">
        <v>78</v>
      </c>
      <c r="F80" s="56" t="e">
        <f>INDEX($B$3:$B$3,MATCH(14,$D$3:$D$3,0))</f>
        <v>#N/A</v>
      </c>
      <c r="G80" s="56" t="e">
        <f>INDEX($C$3:$C$3,MATCH(14,$D$3:$D$3,0))</f>
        <v>#N/A</v>
      </c>
      <c r="H80" s="26"/>
    </row>
    <row r="81">
      <c r="A81" s="5" t="n">
        <v>79</v>
      </c>
      <c r="B81" s="19" t="n">
        <f>'Lopsided Margins'!E81</f>
        <v>0.326496712899038</v>
      </c>
      <c r="C81" s="23" t="n">
        <f>'Lopsided Margins'!F81</f>
        <v>0.673503287100962</v>
      </c>
      <c r="E81" s="52" t="n">
        <v>79</v>
      </c>
      <c r="F81" s="56" t="e">
        <f>INDEX($B$3:$B$3,MATCH(14,$D$3:$D$3,0))</f>
        <v>#N/A</v>
      </c>
      <c r="G81" s="56" t="e">
        <f>INDEX($C$3:$C$3,MATCH(14,$D$3:$D$3,0))</f>
        <v>#N/A</v>
      </c>
      <c r="H81" s="26"/>
    </row>
    <row r="82">
      <c r="A82" s="5" t="n">
        <v>80</v>
      </c>
      <c r="B82" s="19" t="n">
        <f>'Lopsided Margins'!E82</f>
        <v>0.532242079479163</v>
      </c>
      <c r="C82" s="23" t="n">
        <f>'Lopsided Margins'!F82</f>
        <v>0.467757920520837</v>
      </c>
      <c r="E82" s="52" t="n">
        <v>80</v>
      </c>
      <c r="F82" s="56" t="e">
        <f>INDEX($B$3:$B$3,MATCH(14,$D$3:$D$3,0))</f>
        <v>#N/A</v>
      </c>
      <c r="G82" s="56" t="e">
        <f>INDEX($C$3:$C$3,MATCH(14,$D$3:$D$3,0))</f>
        <v>#N/A</v>
      </c>
      <c r="H82" s="26"/>
    </row>
    <row r="83">
      <c r="A83" s="5" t="n">
        <v>81</v>
      </c>
      <c r="B83" s="19" t="n">
        <f>'Lopsided Margins'!E83</f>
        <v>0.521691490406777</v>
      </c>
      <c r="C83" s="23" t="n">
        <f>'Lopsided Margins'!F83</f>
        <v>0.478308509593223</v>
      </c>
      <c r="E83" s="52" t="n">
        <v>81</v>
      </c>
      <c r="F83" s="56" t="e">
        <f>INDEX($B$3:$B$3,MATCH(14,$D$3:$D$3,0))</f>
        <v>#N/A</v>
      </c>
      <c r="G83" s="56" t="e">
        <f>INDEX($C$3:$C$3,MATCH(14,$D$3:$D$3,0))</f>
        <v>#N/A</v>
      </c>
      <c r="H83" s="26"/>
    </row>
    <row r="84">
      <c r="A84" s="5" t="n">
        <v>82</v>
      </c>
      <c r="B84" s="19" t="n">
        <f>'Lopsided Margins'!E84</f>
        <v>0.726742557618438</v>
      </c>
      <c r="C84" s="23" t="n">
        <f>'Lopsided Margins'!F84</f>
        <v>0.273257442381562</v>
      </c>
      <c r="E84" s="52" t="n">
        <v>82</v>
      </c>
      <c r="F84" s="56" t="e">
        <f>INDEX($B$3:$B$3,MATCH(14,$D$3:$D$3,0))</f>
        <v>#N/A</v>
      </c>
      <c r="G84" s="56" t="e">
        <f>INDEX($C$3:$C$3,MATCH(14,$D$3:$D$3,0))</f>
        <v>#N/A</v>
      </c>
      <c r="H84" s="26"/>
    </row>
    <row r="85">
      <c r="A85" s="5" t="n">
        <v>83</v>
      </c>
      <c r="B85" s="19" t="n">
        <f>'Lopsided Margins'!E85</f>
        <v>0.517565622403483</v>
      </c>
      <c r="C85" s="23" t="n">
        <f>'Lopsided Margins'!F85</f>
        <v>0.482434377596517</v>
      </c>
      <c r="E85" s="52" t="n">
        <v>83</v>
      </c>
      <c r="F85" s="56" t="e">
        <f>INDEX($B$3:$B$3,MATCH(14,$D$3:$D$3,0))</f>
        <v>#N/A</v>
      </c>
      <c r="G85" s="56" t="e">
        <f>INDEX($C$3:$C$3,MATCH(14,$D$3:$D$3,0))</f>
        <v>#N/A</v>
      </c>
      <c r="H85" s="26"/>
    </row>
    <row r="86">
      <c r="A86" s="5" t="n">
        <v>84</v>
      </c>
      <c r="B86" s="19" t="n">
        <f>'Lopsided Margins'!E86</f>
        <v>0.511099407161076</v>
      </c>
      <c r="C86" s="23" t="n">
        <f>'Lopsided Margins'!F86</f>
        <v>0.488900592838924</v>
      </c>
      <c r="E86" s="52" t="n">
        <v>84</v>
      </c>
      <c r="F86" s="56" t="e">
        <f>INDEX($B$3:$B$3,MATCH(14,$D$3:$D$3,0))</f>
        <v>#N/A</v>
      </c>
      <c r="G86" s="56" t="e">
        <f>INDEX($C$3:$C$3,MATCH(14,$D$3:$D$3,0))</f>
        <v>#N/A</v>
      </c>
      <c r="H86" s="26"/>
    </row>
    <row r="87">
      <c r="A87" s="5" t="n">
        <v>85</v>
      </c>
      <c r="B87" s="19" t="n">
        <f>'Lopsided Margins'!E87</f>
        <v>0.269816864434298</v>
      </c>
      <c r="C87" s="23" t="n">
        <f>'Lopsided Margins'!F87</f>
        <v>0.730183135565701</v>
      </c>
      <c r="E87" s="52" t="n">
        <v>85</v>
      </c>
      <c r="F87" s="56" t="e">
        <f>INDEX($B$3:$B$3,MATCH(14,$D$3:$D$3,0))</f>
        <v>#N/A</v>
      </c>
      <c r="G87" s="56" t="e">
        <f>INDEX($C$3:$C$3,MATCH(14,$D$3:$D$3,0))</f>
        <v>#N/A</v>
      </c>
      <c r="H87" s="26"/>
    </row>
    <row r="88">
      <c r="A88" s="5" t="n">
        <v>86</v>
      </c>
      <c r="B88" s="19" t="n">
        <f>'Lopsided Margins'!E88</f>
        <v>0.444481046931408</v>
      </c>
      <c r="C88" s="23" t="n">
        <f>'Lopsided Margins'!F88</f>
        <v>0.555518953068592</v>
      </c>
      <c r="E88" s="52" t="n">
        <v>86</v>
      </c>
      <c r="F88" s="56" t="e">
        <f>INDEX($B$3:$B$3,MATCH(14,$D$3:$D$3,0))</f>
        <v>#N/A</v>
      </c>
      <c r="G88" s="56" t="e">
        <f>INDEX($C$3:$C$3,MATCH(14,$D$3:$D$3,0))</f>
        <v>#N/A</v>
      </c>
      <c r="H88" s="26"/>
    </row>
    <row r="89">
      <c r="A89" s="5" t="n">
        <v>87</v>
      </c>
      <c r="B89" s="19" t="n">
        <f>'Lopsided Margins'!E89</f>
        <v>0.633209328578392</v>
      </c>
      <c r="C89" s="23" t="n">
        <f>'Lopsided Margins'!F89</f>
        <v>0.366790671421608</v>
      </c>
      <c r="E89" s="52" t="n">
        <v>87</v>
      </c>
      <c r="F89" s="56" t="e">
        <f>INDEX($B$3:$B$3,MATCH(14,$D$3:$D$3,0))</f>
        <v>#N/A</v>
      </c>
      <c r="G89" s="56" t="e">
        <f>INDEX($C$3:$C$3,MATCH(14,$D$3:$D$3,0))</f>
        <v>#N/A</v>
      </c>
      <c r="H89" s="26"/>
    </row>
    <row r="90">
      <c r="A90" s="5" t="n">
        <v>88</v>
      </c>
      <c r="B90" s="19" t="n">
        <f>'Lopsided Margins'!E90</f>
        <v>0.441862721319428</v>
      </c>
      <c r="C90" s="23" t="n">
        <f>'Lopsided Margins'!F90</f>
        <v>0.558137278680572</v>
      </c>
      <c r="E90" s="52" t="n">
        <v>88</v>
      </c>
      <c r="F90" s="56" t="e">
        <f>INDEX($B$3:$B$3,MATCH(14,$D$3:$D$3,0))</f>
        <v>#N/A</v>
      </c>
      <c r="G90" s="56" t="e">
        <f>INDEX($C$3:$C$3,MATCH(14,$D$3:$D$3,0))</f>
        <v>#N/A</v>
      </c>
      <c r="H90" s="26"/>
    </row>
    <row r="91">
      <c r="A91" s="5" t="n">
        <v>89</v>
      </c>
      <c r="B91" s="19" t="n">
        <f>'Lopsided Margins'!E91</f>
        <v>0.343962520080182</v>
      </c>
      <c r="C91" s="23" t="n">
        <f>'Lopsided Margins'!F91</f>
        <v>0.656037479919818</v>
      </c>
      <c r="E91" s="52" t="n">
        <v>89</v>
      </c>
      <c r="F91" s="56" t="e">
        <f>INDEX($B$3:$B$3,MATCH(14,$D$3:$D$3,0))</f>
        <v>#N/A</v>
      </c>
      <c r="G91" s="56" t="e">
        <f>INDEX($C$3:$C$3,MATCH(14,$D$3:$D$3,0))</f>
        <v>#N/A</v>
      </c>
      <c r="H91" s="26"/>
    </row>
    <row r="92">
      <c r="A92" s="5" t="n">
        <v>90</v>
      </c>
      <c r="B92" s="19" t="n">
        <f>'Lopsided Margins'!E92</f>
        <v>0.38588826200633</v>
      </c>
      <c r="C92" s="23" t="n">
        <f>'Lopsided Margins'!F92</f>
        <v>0.61411173799367</v>
      </c>
      <c r="E92" s="52" t="n">
        <v>90</v>
      </c>
      <c r="F92" s="56" t="e">
        <f>INDEX($B$3:$B$3,MATCH(14,$D$3:$D$3,0))</f>
        <v>#N/A</v>
      </c>
      <c r="G92" s="56" t="e">
        <f>INDEX($C$3:$C$3,MATCH(14,$D$3:$D$3,0))</f>
        <v>#N/A</v>
      </c>
      <c r="H92" s="26"/>
    </row>
    <row r="93">
      <c r="A93" s="5" t="n">
        <v>91</v>
      </c>
      <c r="B93" s="19" t="n">
        <f>'Lopsided Margins'!E93</f>
        <v>0.372623152879915</v>
      </c>
      <c r="C93" s="23" t="n">
        <f>'Lopsided Margins'!F93</f>
        <v>0.627376847120085</v>
      </c>
      <c r="E93" s="52" t="n">
        <v>91</v>
      </c>
      <c r="F93" s="56" t="e">
        <f>INDEX($B$3:$B$3,MATCH(14,$D$3:$D$3,0))</f>
        <v>#N/A</v>
      </c>
      <c r="G93" s="56" t="e">
        <f>INDEX($C$3:$C$3,MATCH(14,$D$3:$D$3,0))</f>
        <v>#N/A</v>
      </c>
      <c r="H93" s="26"/>
    </row>
    <row r="94">
      <c r="A94" s="5" t="n">
        <v>92</v>
      </c>
      <c r="B94" s="19" t="n">
        <f>'Lopsided Margins'!E94</f>
        <v>0.497350802110957</v>
      </c>
      <c r="C94" s="23" t="n">
        <f>'Lopsided Margins'!F94</f>
        <v>0.502649197889044</v>
      </c>
      <c r="E94" s="52" t="n">
        <v>92</v>
      </c>
      <c r="F94" s="56" t="e">
        <f>INDEX($B$3:$B$3,MATCH(14,$D$3:$D$3,0))</f>
        <v>#N/A</v>
      </c>
      <c r="G94" s="56" t="e">
        <f>INDEX($C$3:$C$3,MATCH(14,$D$3:$D$3,0))</f>
        <v>#N/A</v>
      </c>
      <c r="H94" s="26"/>
    </row>
    <row r="95">
      <c r="A95" s="5" t="n">
        <v>93</v>
      </c>
      <c r="B95" s="19" t="n">
        <f>'Lopsided Margins'!E95</f>
        <v>0.397701292246521</v>
      </c>
      <c r="C95" s="23" t="n">
        <f>'Lopsided Margins'!F95</f>
        <v>0.602298707753479</v>
      </c>
      <c r="E95" s="52" t="n">
        <v>93</v>
      </c>
      <c r="F95" s="56" t="e">
        <f>INDEX($B$3:$B$3,MATCH(14,$D$3:$D$3,0))</f>
        <v>#N/A</v>
      </c>
      <c r="G95" s="56" t="e">
        <f>INDEX($C$3:$C$3,MATCH(14,$D$3:$D$3,0))</f>
        <v>#N/A</v>
      </c>
      <c r="H95" s="26"/>
    </row>
    <row r="96">
      <c r="A96" s="5" t="n">
        <v>94</v>
      </c>
      <c r="B96" s="19" t="n">
        <f>'Lopsided Margins'!E96</f>
        <v>0.695266829230211</v>
      </c>
      <c r="C96" s="23" t="n">
        <f>'Lopsided Margins'!F96</f>
        <v>0.304733170769789</v>
      </c>
      <c r="E96" s="52" t="n">
        <v>94</v>
      </c>
      <c r="F96" s="56" t="e">
        <f>INDEX($B$3:$B$3,MATCH(14,$D$3:$D$3,0))</f>
        <v>#N/A</v>
      </c>
      <c r="G96" s="56" t="e">
        <f>INDEX($C$3:$C$3,MATCH(14,$D$3:$D$3,0))</f>
        <v>#N/A</v>
      </c>
      <c r="H96" s="26"/>
    </row>
    <row r="97">
      <c r="A97" s="5" t="n">
        <v>95</v>
      </c>
      <c r="B97" s="19" t="n">
        <f>'Lopsided Margins'!E97</f>
        <v>0.42600514609544</v>
      </c>
      <c r="C97" s="23" t="n">
        <f>'Lopsided Margins'!F97</f>
        <v>0.57399485390456</v>
      </c>
      <c r="E97" s="52" t="n">
        <v>95</v>
      </c>
      <c r="F97" s="56" t="e">
        <f>INDEX($B$3:$B$3,MATCH(14,$D$3:$D$3,0))</f>
        <v>#N/A</v>
      </c>
      <c r="G97" s="56" t="e">
        <f>INDEX($C$3:$C$3,MATCH(14,$D$3:$D$3,0))</f>
        <v>#N/A</v>
      </c>
      <c r="H97" s="26"/>
    </row>
    <row r="98">
      <c r="A98" s="5" t="n">
        <v>96</v>
      </c>
      <c r="B98" s="19" t="n">
        <f>'Lopsided Margins'!E98</f>
        <v>0.508004039793557</v>
      </c>
      <c r="C98" s="23" t="n">
        <f>'Lopsided Margins'!F98</f>
        <v>0.491995960206443</v>
      </c>
      <c r="E98" s="52" t="n">
        <v>96</v>
      </c>
      <c r="F98" s="56" t="e">
        <f>INDEX($B$3:$B$3,MATCH(14,$D$3:$D$3,0))</f>
        <v>#N/A</v>
      </c>
      <c r="G98" s="56" t="e">
        <f>INDEX($C$3:$C$3,MATCH(14,$D$3:$D$3,0))</f>
        <v>#N/A</v>
      </c>
      <c r="H98" s="26"/>
    </row>
    <row r="99">
      <c r="A99" s="5" t="n">
        <v>97</v>
      </c>
      <c r="B99" s="19" t="n">
        <f>'Lopsided Margins'!E99</f>
        <v>0.402348672142914</v>
      </c>
      <c r="C99" s="23" t="n">
        <f>'Lopsided Margins'!F99</f>
        <v>0.597651327857086</v>
      </c>
      <c r="E99" s="52" t="n">
        <v>97</v>
      </c>
      <c r="F99" s="56" t="e">
        <f>INDEX($B$3:$B$3,MATCH(14,$D$3:$D$3,0))</f>
        <v>#N/A</v>
      </c>
      <c r="G99" s="56" t="e">
        <f>INDEX($C$3:$C$3,MATCH(14,$D$3:$D$3,0))</f>
        <v>#N/A</v>
      </c>
      <c r="H99" s="26"/>
    </row>
    <row r="100">
      <c r="A100" s="5" t="n">
        <v>98</v>
      </c>
      <c r="B100" s="19" t="n">
        <f>'Lopsided Margins'!E100</f>
        <v>0.34649478238103</v>
      </c>
      <c r="C100" s="23" t="n">
        <f>'Lopsided Margins'!F100</f>
        <v>0.65350521761897</v>
      </c>
      <c r="E100" s="52" t="n">
        <v>98</v>
      </c>
      <c r="F100" s="56" t="e">
        <f>INDEX($B$3:$B$3,MATCH(14,$D$3:$D$3,0))</f>
        <v>#N/A</v>
      </c>
      <c r="G100" s="56" t="e">
        <f>INDEX($C$3:$C$3,MATCH(14,$D$3:$D$3,0))</f>
        <v>#N/A</v>
      </c>
      <c r="H100" s="26"/>
    </row>
    <row r="101">
      <c r="A101" s="5" t="n">
        <v>99</v>
      </c>
      <c r="B101" s="19" t="n">
        <f>'Lopsided Margins'!E101</f>
        <v>0.398275862068966</v>
      </c>
      <c r="C101" s="23" t="n">
        <f>'Lopsided Margins'!F101</f>
        <v>0.601724137931035</v>
      </c>
      <c r="E101" s="52" t="n">
        <v>99</v>
      </c>
      <c r="F101" s="56" t="e">
        <f>INDEX($B$3:$B$3,MATCH(14,$D$3:$D$3,0))</f>
        <v>#N/A</v>
      </c>
      <c r="G101" s="56" t="e">
        <f>INDEX($C$3:$C$3,MATCH(14,$D$3:$D$3,0))</f>
        <v>#N/A</v>
      </c>
      <c r="H101" s="26"/>
    </row>
    <row r="102">
      <c r="A102" s="5" t="n">
        <v>100</v>
      </c>
      <c r="B102" s="19" t="n">
        <f>'Lopsided Margins'!E102</f>
        <v>0.377961715229129</v>
      </c>
      <c r="C102" s="23" t="n">
        <f>'Lopsided Margins'!F102</f>
        <v>0.622038284770871</v>
      </c>
      <c r="E102" s="52" t="n">
        <v>100</v>
      </c>
      <c r="F102" s="56" t="e">
        <f>INDEX($B$3:$B$3,MATCH(14,$D$3:$D$3,0))</f>
        <v>#N/A</v>
      </c>
      <c r="G102" s="56" t="e">
        <f>INDEX($C$3:$C$3,MATCH(14,$D$3:$D$3,0))</f>
        <v>#N/A</v>
      </c>
      <c r="H102" s="26"/>
    </row>
    <row r="103">
      <c r="A103" s="5" t="n">
        <v>101</v>
      </c>
      <c r="B103" s="19" t="n">
        <f>'Lopsided Margins'!E103</f>
        <v>0.365067469552146</v>
      </c>
      <c r="C103" s="23" t="n">
        <f>'Lopsided Margins'!F103</f>
        <v>0.634932530447854</v>
      </c>
      <c r="E103" s="52" t="n">
        <v>101</v>
      </c>
      <c r="F103" s="56" t="e">
        <f>INDEX($B$3:$B$3,MATCH(14,$D$3:$D$3,0))</f>
        <v>#N/A</v>
      </c>
      <c r="G103" s="56" t="e">
        <f>INDEX($C$3:$C$3,MATCH(14,$D$3:$D$3,0))</f>
        <v>#N/A</v>
      </c>
      <c r="H103" s="26"/>
    </row>
    <row r="104">
      <c r="A104" s="5" t="n">
        <v>102</v>
      </c>
      <c r="B104" s="19" t="n">
        <f>'Lopsided Margins'!E104</f>
        <v>0.442207879576135</v>
      </c>
      <c r="C104" s="23" t="n">
        <f>'Lopsided Margins'!F104</f>
        <v>0.557792120423865</v>
      </c>
      <c r="E104" s="52" t="n">
        <v>102</v>
      </c>
      <c r="F104" s="56" t="e">
        <f>INDEX($B$3:$B$3,MATCH(14,$D$3:$D$3,0))</f>
        <v>#N/A</v>
      </c>
      <c r="G104" s="56" t="e">
        <f>INDEX($C$3:$C$3,MATCH(14,$D$3:$D$3,0))</f>
        <v>#N/A</v>
      </c>
      <c r="H104" s="26"/>
    </row>
    <row r="105">
      <c r="A105" s="5" t="n">
        <v>103</v>
      </c>
      <c r="B105" s="19" t="n">
        <f>'Lopsided Margins'!E105</f>
        <v>0.496400947532359</v>
      </c>
      <c r="C105" s="23" t="n">
        <f>'Lopsided Margins'!F105</f>
        <v>0.503599052467641</v>
      </c>
      <c r="E105" s="52" t="n">
        <v>103</v>
      </c>
      <c r="F105" s="56" t="e">
        <f>INDEX($B$3:$B$3,MATCH(14,$D$3:$D$3,0))</f>
        <v>#N/A</v>
      </c>
      <c r="G105" s="56" t="e">
        <f>INDEX($C$3:$C$3,MATCH(14,$D$3:$D$3,0))</f>
        <v>#N/A</v>
      </c>
      <c r="H105" s="26"/>
    </row>
    <row r="106">
      <c r="A106" s="5" t="n">
        <v>104</v>
      </c>
      <c r="B106" s="19" t="n">
        <f>'Lopsided Margins'!E106</f>
        <v>0.395295293779064</v>
      </c>
      <c r="C106" s="23" t="n">
        <f>'Lopsided Margins'!F106</f>
        <v>0.604704706220936</v>
      </c>
      <c r="E106" s="52" t="n">
        <v>104</v>
      </c>
      <c r="F106" s="56" t="e">
        <f>INDEX($B$3:$B$3,MATCH(14,$D$3:$D$3,0))</f>
        <v>#N/A</v>
      </c>
      <c r="G106" s="56" t="e">
        <f>INDEX($C$3:$C$3,MATCH(14,$D$3:$D$3,0))</f>
        <v>#N/A</v>
      </c>
      <c r="H106" s="26"/>
    </row>
    <row r="107">
      <c r="A107" s="5" t="n">
        <v>105</v>
      </c>
      <c r="B107" s="19" t="n">
        <f>'Lopsided Margins'!E107</f>
        <v>0.362066433552556</v>
      </c>
      <c r="C107" s="23" t="n">
        <f>'Lopsided Margins'!F107</f>
        <v>0.637933566447444</v>
      </c>
      <c r="E107" s="52" t="n">
        <v>105</v>
      </c>
      <c r="F107" s="56" t="e">
        <f>INDEX($B$3:$B$3,MATCH(14,$D$3:$D$3,0))</f>
        <v>#N/A</v>
      </c>
      <c r="G107" s="56" t="e">
        <f>INDEX($C$3:$C$3,MATCH(14,$D$3:$D$3,0))</f>
        <v>#N/A</v>
      </c>
      <c r="H107" s="26"/>
    </row>
    <row r="108">
      <c r="A108" s="5" t="n">
        <v>106</v>
      </c>
      <c r="B108" s="19" t="n">
        <f>'Lopsided Margins'!E108</f>
        <v>0.389151401869159</v>
      </c>
      <c r="C108" s="23" t="n">
        <f>'Lopsided Margins'!F108</f>
        <v>0.610848598130841</v>
      </c>
      <c r="E108" s="52" t="n">
        <v>106</v>
      </c>
      <c r="F108" s="56" t="e">
        <f>INDEX($B$3:$B$3,MATCH(14,$D$3:$D$3,0))</f>
        <v>#N/A</v>
      </c>
      <c r="G108" s="56" t="e">
        <f>INDEX($C$3:$C$3,MATCH(14,$D$3:$D$3,0))</f>
        <v>#N/A</v>
      </c>
      <c r="H108" s="26"/>
    </row>
    <row r="109">
      <c r="A109" s="5" t="n">
        <v>107</v>
      </c>
      <c r="B109" s="19" t="n">
        <f>'Lopsided Margins'!E109</f>
        <v>0.430077125554513</v>
      </c>
      <c r="C109" s="23" t="n">
        <f>'Lopsided Margins'!F109</f>
        <v>0.569922874445488</v>
      </c>
      <c r="E109" s="52" t="n">
        <v>107</v>
      </c>
      <c r="F109" s="56" t="e">
        <f>INDEX($B$3:$B$3,MATCH(14,$D$3:$D$3,0))</f>
        <v>#N/A</v>
      </c>
      <c r="G109" s="56" t="e">
        <f>INDEX($C$3:$C$3,MATCH(14,$D$3:$D$3,0))</f>
        <v>#N/A</v>
      </c>
      <c r="H109" s="26"/>
    </row>
    <row r="110">
      <c r="A110" s="5" t="n">
        <v>108</v>
      </c>
      <c r="B110" s="19" t="n">
        <f>'Lopsided Margins'!E110</f>
        <v>0.401549599788059</v>
      </c>
      <c r="C110" s="23" t="n">
        <f>'Lopsided Margins'!F110</f>
        <v>0.598450400211941</v>
      </c>
      <c r="E110" s="52" t="n">
        <v>108</v>
      </c>
      <c r="F110" s="56" t="e">
        <f>INDEX($B$3:$B$3,MATCH(14,$D$3:$D$3,0))</f>
        <v>#N/A</v>
      </c>
      <c r="G110" s="56" t="e">
        <f>INDEX($C$3:$C$3,MATCH(14,$D$3:$D$3,0))</f>
        <v>#N/A</v>
      </c>
      <c r="H110" s="26"/>
    </row>
    <row r="111">
      <c r="A111" s="5" t="n">
        <v>109</v>
      </c>
      <c r="B111" s="19" t="n">
        <f>'Lopsided Margins'!E111</f>
        <v>0.534010527364506</v>
      </c>
      <c r="C111" s="23" t="n">
        <f>'Lopsided Margins'!F111</f>
        <v>0.465989472635494</v>
      </c>
      <c r="E111" s="52" t="n">
        <v>109</v>
      </c>
      <c r="F111" s="56" t="e">
        <f>INDEX($B$3:$B$3,MATCH(14,$D$3:$D$3,0))</f>
        <v>#N/A</v>
      </c>
      <c r="G111" s="56" t="e">
        <f>INDEX($C$3:$C$3,MATCH(14,$D$3:$D$3,0))</f>
        <v>#N/A</v>
      </c>
      <c r="H111" s="26"/>
    </row>
    <row r="112">
      <c r="A112" s="5" t="n">
        <v>110</v>
      </c>
      <c r="B112" s="19" t="n">
        <f>'Lopsided Margins'!E112</f>
        <v>0.428481217821074</v>
      </c>
      <c r="C112" s="23" t="n">
        <f>'Lopsided Margins'!F112</f>
        <v>0.571518782178926</v>
      </c>
      <c r="E112" s="52" t="n">
        <v>110</v>
      </c>
      <c r="F112" s="56" t="e">
        <f>INDEX($B$3:$B$3,MATCH(14,$D$3:$D$3,0))</f>
        <v>#N/A</v>
      </c>
      <c r="G112" s="56" t="e">
        <f>INDEX($C$3:$C$3,MATCH(14,$D$3:$D$3,0))</f>
        <v>#N/A</v>
      </c>
      <c r="H112" s="26"/>
    </row>
  </sheetData>
  <sheetProtection sheet="true"/>
  <mergeCells>
    <mergeCell ref="J10:L10"/>
    <mergeCell ref="B1:C1"/>
    <mergeCell ref="I1:I2"/>
    <mergeCell ref="I3:I4"/>
    <mergeCell ref="I5:I6"/>
    <mergeCell ref="I8:L8"/>
    <mergeCell ref="J9:L9"/>
    <mergeCell ref="E1:G1"/>
  </mergeCells>
  <pageMargins bottom="0.75" footer="0.3" header="0.3" left="0.7" right="0.7" top="0.75"/>
</worksheet>
</file>

<file path=xl/worksheets/sheet3.xml><?xml version="1.0" encoding="utf-8"?>
<worksheet xmlns:r="http://schemas.openxmlformats.org/officeDocument/2006/relationships" xmlns="http://schemas.openxmlformats.org/spreadsheetml/2006/main">
  <dimension ref="A1:Q112"/>
  <sheetViews>
    <sheetView zoomScale="100" topLeftCell="A1" workbookViewId="0" showGridLines="true" showRowColHeaders="true">
      <selection activeCell="A2" sqref="A2:A2"/>
    </sheetView>
  </sheetViews>
  <sheetFormatPr customHeight="false" defaultColWidth="9.28125" defaultRowHeight="15.75"/>
  <cols>
    <col min="1" max="1" bestFit="false" customWidth="true" style="14" width="9.421875" hidden="false" outlineLevel="0"/>
    <col min="2" max="3" bestFit="false" customWidth="true" style="14" width="10.140625" hidden="false" outlineLevel="0"/>
    <col min="4" max="4" bestFit="false" customWidth="true" style="14" width="12.00390625" hidden="false" outlineLevel="0"/>
    <col min="5" max="6" bestFit="false" customWidth="true" style="14" width="10.140625" hidden="false" outlineLevel="0"/>
    <col min="7" max="7" bestFit="false" customWidth="true" style="14" width="17.57421875" hidden="false" outlineLevel="0"/>
    <col min="8" max="8" bestFit="false" customWidth="true" style="14" width="10.140625" hidden="false" outlineLevel="0"/>
    <col min="9" max="9" bestFit="false" customWidth="true" style="14" width="9.28125" hidden="false" outlineLevel="0"/>
    <col min="10" max="11" bestFit="false" customWidth="true" style="14" width="11.421875" hidden="false" outlineLevel="0"/>
    <col min="12" max="12" bestFit="true" style="14" width="9.140625" hidden="false" outlineLevel="0"/>
    <col min="13" max="13" bestFit="false" customWidth="true" style="14" width="27.7109375" hidden="false" outlineLevel="0"/>
    <col min="14" max="14" bestFit="false" customWidth="true" style="14" width="9.00390625" hidden="false" outlineLevel="0"/>
    <col min="15" max="15" bestFit="false" customWidth="true" style="14" width="20.28125" hidden="false" outlineLevel="0"/>
    <col min="16" max="17" bestFit="false" customWidth="true" style="14" width="30.421875" hidden="false" outlineLevel="0"/>
    <col min="18" max="16384" bestFit="true" style="14" width="9.140625" hidden="false" outlineLevel="0"/>
  </cols>
  <sheetData>
    <row r="1" ht="16.5" customHeight="true">
      <c r="A1" s="3"/>
      <c r="B1" s="6" t="s">
        <v>1</v>
      </c>
      <c r="C1" s="10"/>
      <c r="E1" s="17" t="s">
        <v>16</v>
      </c>
      <c r="F1" s="20"/>
      <c r="H1" s="17" t="s">
        <v>18</v>
      </c>
      <c r="I1" s="20"/>
      <c r="J1" s="17" t="s">
        <v>19</v>
      </c>
      <c r="K1" s="20"/>
      <c r="L1" s="26"/>
      <c r="O1" s="64" t="s">
        <v>19</v>
      </c>
      <c r="P1" s="64" t="s">
        <v>22</v>
      </c>
    </row>
    <row r="2" ht="16.5" customHeight="true">
      <c r="A2" s="4" t="s">
        <v>0</v>
      </c>
      <c r="B2" s="7" t="s">
        <v>2</v>
      </c>
      <c r="C2" s="21" t="s">
        <v>3</v>
      </c>
      <c r="D2" s="15" t="s">
        <v>4</v>
      </c>
      <c r="E2" s="7" t="s">
        <v>2</v>
      </c>
      <c r="F2" s="21" t="s">
        <v>3</v>
      </c>
      <c r="G2" s="15" t="s">
        <v>17</v>
      </c>
      <c r="H2" s="7" t="s">
        <v>2</v>
      </c>
      <c r="I2" s="21" t="s">
        <v>3</v>
      </c>
      <c r="J2" s="7" t="s">
        <v>2</v>
      </c>
      <c r="K2" s="21" t="s">
        <v>3</v>
      </c>
      <c r="L2" s="26"/>
      <c r="M2" s="27" t="s">
        <v>20</v>
      </c>
      <c r="N2" s="32" t="s">
        <v>2</v>
      </c>
      <c r="O2" s="65" t="n">
        <f>SUM(J2:J112)</f>
        <v>6858477.5</v>
      </c>
      <c r="P2" s="67" t="n">
        <f>O2/SUM(D2:D112)</f>
        <v>0.265317960353703</v>
      </c>
      <c r="Q2" s="69"/>
    </row>
    <row r="3" ht="16.5" customHeight="true">
      <c r="A3" s="4" t="n">
        <v>1</v>
      </c>
      <c r="B3" s="9" t="n">
        <f>'Lopsided Margins'!B3</f>
        <v>106382</v>
      </c>
      <c r="C3" s="13" t="n">
        <f>'Lopsided Margins'!C3</f>
        <v>11162</v>
      </c>
      <c r="D3" s="16" t="n">
        <f>SUM(B3:C3)</f>
        <v>117544</v>
      </c>
      <c r="E3" s="62" t="n">
        <f>IF(MAX(B3:C3)=B3,0,B3)</f>
        <v>0</v>
      </c>
      <c r="F3" s="63" t="n">
        <f>IF(MAX(B3:C3)=B3,C3,0)</f>
        <v>11162</v>
      </c>
      <c r="G3" s="16" t="n">
        <f>D3/2</f>
        <v>58772</v>
      </c>
      <c r="H3" s="62" t="n">
        <f>IF(MAX(B3:C3)=B3,B3-G3,0)</f>
        <v>47610</v>
      </c>
      <c r="I3" s="63" t="n">
        <f>IF(MAX(B3:C3)=B3,0,C3-G3)</f>
        <v>0</v>
      </c>
      <c r="J3" s="62" t="n">
        <f>MAX(E3,H3)</f>
        <v>47610</v>
      </c>
      <c r="K3" s="63" t="n">
        <f>MAX(F3,I3)</f>
        <v>11162</v>
      </c>
      <c r="L3" s="26"/>
      <c r="M3" s="28"/>
      <c r="N3" s="33" t="s">
        <v>3</v>
      </c>
      <c r="O3" s="66" t="n">
        <f>SUM(K2:K112)</f>
        <v>6066538</v>
      </c>
      <c r="P3" s="68" t="n">
        <f>O3/SUM(D2:D112)</f>
        <v>0.234682039646297</v>
      </c>
      <c r="Q3" s="69"/>
    </row>
    <row r="4" ht="16.5" customHeight="true">
      <c r="A4" s="5" t="n">
        <v>2</v>
      </c>
      <c r="B4" s="9" t="n">
        <f>'Lopsided Margins'!B4</f>
        <v>118979</v>
      </c>
      <c r="C4" s="13" t="n">
        <f>'Lopsided Margins'!C4</f>
        <v>82467</v>
      </c>
      <c r="D4" s="16" t="n">
        <f>SUM(B4:C4)</f>
        <v>201446</v>
      </c>
      <c r="E4" s="9" t="n">
        <f>IF(MAX(B4:C4)=B4,0,B4)</f>
        <v>0</v>
      </c>
      <c r="F4" s="13" t="n">
        <f>IF(MAX(B4:C4)=B4,C4,0)</f>
        <v>82467</v>
      </c>
      <c r="G4" s="16" t="n">
        <f>D4/2</f>
        <v>100723</v>
      </c>
      <c r="H4" s="9" t="n">
        <f>IF(MAX(B4:C4)=B4,B4-G4,0)</f>
        <v>18256</v>
      </c>
      <c r="I4" s="13" t="n">
        <f>IF(MAX(B4:C4)=B4,0,C4-G4)</f>
        <v>0</v>
      </c>
      <c r="J4" s="9" t="n">
        <f>MAX(E4,H4)</f>
        <v>18256</v>
      </c>
      <c r="K4" s="13" t="n">
        <f>MAX(F4,I4)</f>
        <v>82467</v>
      </c>
      <c r="L4" s="26"/>
    </row>
    <row r="5">
      <c r="A5" s="5" t="n">
        <v>3</v>
      </c>
      <c r="B5" s="9" t="n">
        <f>'Lopsided Margins'!B5</f>
        <v>99845</v>
      </c>
      <c r="C5" s="13" t="n">
        <f>'Lopsided Margins'!C5</f>
        <v>31821</v>
      </c>
      <c r="D5" s="16" t="n">
        <f>SUM(B5:C5)</f>
        <v>131666</v>
      </c>
      <c r="E5" s="9" t="n">
        <f>IF(MAX(B5:C5)=B5,0,B5)</f>
        <v>0</v>
      </c>
      <c r="F5" s="13" t="n">
        <f>IF(MAX(B5:C5)=B5,C5,0)</f>
        <v>31821</v>
      </c>
      <c r="G5" s="16" t="n">
        <f>D5/2</f>
        <v>65833</v>
      </c>
      <c r="H5" s="9" t="n">
        <f>IF(MAX(B5:C5)=B5,B5-G5,0)</f>
        <v>34012</v>
      </c>
      <c r="I5" s="13" t="n">
        <f>IF(MAX(B5:C5)=B5,0,C5-G5)</f>
        <v>0</v>
      </c>
      <c r="J5" s="9" t="n">
        <f>MAX(E5,H5)</f>
        <v>34012</v>
      </c>
      <c r="K5" s="13" t="n">
        <f>MAX(F5,I5)</f>
        <v>31821</v>
      </c>
      <c r="L5" s="26"/>
      <c r="M5" s="29" t="s">
        <v>8</v>
      </c>
      <c r="N5" s="34"/>
      <c r="O5" s="34"/>
      <c r="P5" s="41"/>
      <c r="Q5" s="69"/>
    </row>
    <row r="6">
      <c r="A6" s="5" t="n">
        <v>4</v>
      </c>
      <c r="B6" s="9" t="n">
        <f>'Lopsided Margins'!B6</f>
        <v>174726</v>
      </c>
      <c r="C6" s="13" t="n">
        <f>'Lopsided Margins'!C6</f>
        <v>5367</v>
      </c>
      <c r="D6" s="16" t="n">
        <f>SUM(B6:C6)</f>
        <v>180093</v>
      </c>
      <c r="E6" s="9" t="n">
        <f>IF(MAX(B6:C6)=B6,0,B6)</f>
        <v>0</v>
      </c>
      <c r="F6" s="13" t="n">
        <f>IF(MAX(B6:C6)=B6,C6,0)</f>
        <v>5367</v>
      </c>
      <c r="G6" s="16" t="n">
        <f>D6/2</f>
        <v>90046.5</v>
      </c>
      <c r="H6" s="9" t="n">
        <f>IF(MAX(B6:C6)=B6,B6-G6,0)</f>
        <v>84679.5</v>
      </c>
      <c r="I6" s="13" t="n">
        <f>IF(MAX(B6:C6)=B6,0,C6-G6)</f>
        <v>0</v>
      </c>
      <c r="J6" s="9" t="n">
        <f>MAX(E6,H6)</f>
        <v>84679.5</v>
      </c>
      <c r="K6" s="13" t="n">
        <f>MAX(F6,I6)</f>
        <v>5367</v>
      </c>
      <c r="L6" s="26"/>
      <c r="M6" s="30" t="str">
        <f>IF(MAX(P2:P3)=P2,N3,N2)</f>
        <v>Rep</v>
      </c>
      <c r="N6" s="35" t="s">
        <v>21</v>
      </c>
      <c r="O6" s="35"/>
      <c r="P6" s="42"/>
    </row>
    <row r="7" ht="16.5" customHeight="true">
      <c r="A7" s="5" t="n">
        <v>5</v>
      </c>
      <c r="B7" s="9" t="n">
        <f>'Lopsided Margins'!B7</f>
        <v>209034</v>
      </c>
      <c r="C7" s="13" t="n">
        <f>'Lopsided Margins'!C7</f>
        <v>15693</v>
      </c>
      <c r="D7" s="16" t="n">
        <f>SUM(B7:C7)</f>
        <v>224727</v>
      </c>
      <c r="E7" s="9" t="n">
        <f>IF(MAX(B7:C7)=B7,0,B7)</f>
        <v>0</v>
      </c>
      <c r="F7" s="13" t="n">
        <f>IF(MAX(B7:C7)=B7,C7,0)</f>
        <v>15693</v>
      </c>
      <c r="G7" s="16" t="n">
        <f>D7/2</f>
        <v>112363.5</v>
      </c>
      <c r="H7" s="9" t="n">
        <f>IF(MAX(B7:C7)=B7,B7-G7,0)</f>
        <v>96670.5</v>
      </c>
      <c r="I7" s="13" t="n">
        <f>IF(MAX(B7:C7)=B7,0,C7-G7)</f>
        <v>0</v>
      </c>
      <c r="J7" s="9" t="n">
        <f>MAX(E7,H7)</f>
        <v>96670.5</v>
      </c>
      <c r="K7" s="13" t="n">
        <f>MAX(F7,I7)</f>
        <v>15693</v>
      </c>
      <c r="L7" s="26"/>
      <c r="M7" s="31"/>
      <c r="N7" s="36" t="n">
        <f>(MAX(O2:O3)-MIN(O2:O3))/SUM(D2:D112)</f>
        <v>0.0306359207074065</v>
      </c>
      <c r="O7" s="15"/>
      <c r="P7" s="43"/>
    </row>
    <row r="8">
      <c r="A8" s="5" t="n">
        <v>6</v>
      </c>
      <c r="B8" s="9" t="n">
        <f>'Lopsided Margins'!B8</f>
        <v>196359</v>
      </c>
      <c r="C8" s="13" t="n">
        <f>'Lopsided Margins'!C8</f>
        <v>112110</v>
      </c>
      <c r="D8" s="16" t="n">
        <f>SUM(B8:C8)</f>
        <v>308469</v>
      </c>
      <c r="E8" s="9" t="n">
        <f>IF(MAX(B8:C8)=B8,0,B8)</f>
        <v>0</v>
      </c>
      <c r="F8" s="13" t="n">
        <f>IF(MAX(B8:C8)=B8,C8,0)</f>
        <v>112110</v>
      </c>
      <c r="G8" s="16" t="n">
        <f>D8/2</f>
        <v>154234.5</v>
      </c>
      <c r="H8" s="9" t="n">
        <f>IF(MAX(B8:C8)=B8,B8-G8,0)</f>
        <v>42124.5</v>
      </c>
      <c r="I8" s="13" t="n">
        <f>IF(MAX(B8:C8)=B8,0,C8-G8)</f>
        <v>0</v>
      </c>
      <c r="J8" s="9" t="n">
        <f>MAX(E8,H8)</f>
        <v>42124.5</v>
      </c>
      <c r="K8" s="13" t="n">
        <f>MAX(F8,I8)</f>
        <v>112110</v>
      </c>
      <c r="L8" s="26"/>
    </row>
    <row r="9">
      <c r="A9" s="5" t="n">
        <v>7</v>
      </c>
      <c r="B9" s="9" t="n">
        <f>'Lopsided Margins'!B9</f>
        <v>199011</v>
      </c>
      <c r="C9" s="13" t="n">
        <f>'Lopsided Margins'!C9</f>
        <v>37969</v>
      </c>
      <c r="D9" s="16" t="n">
        <f>SUM(B9:C9)</f>
        <v>236980</v>
      </c>
      <c r="E9" s="9" t="n">
        <f>IF(MAX(B9:C9)=B9,0,B9)</f>
        <v>0</v>
      </c>
      <c r="F9" s="13" t="n">
        <f>IF(MAX(B9:C9)=B9,C9,0)</f>
        <v>37969</v>
      </c>
      <c r="G9" s="16" t="n">
        <f>D9/2</f>
        <v>118490</v>
      </c>
      <c r="H9" s="9" t="n">
        <f>IF(MAX(B9:C9)=B9,B9-G9,0)</f>
        <v>80521</v>
      </c>
      <c r="I9" s="13" t="n">
        <f>IF(MAX(B9:C9)=B9,0,C9-G9)</f>
        <v>0</v>
      </c>
      <c r="J9" s="9" t="n">
        <f>MAX(E9,H9)</f>
        <v>80521</v>
      </c>
      <c r="K9" s="13" t="n">
        <f>MAX(F9,I9)</f>
        <v>37969</v>
      </c>
      <c r="L9" s="26"/>
    </row>
    <row r="10">
      <c r="A10" s="5" t="n">
        <v>8</v>
      </c>
      <c r="B10" s="9" t="n">
        <f>'Lopsided Margins'!B10</f>
        <v>154828</v>
      </c>
      <c r="C10" s="13" t="n">
        <f>'Lopsided Margins'!C10</f>
        <v>7654</v>
      </c>
      <c r="D10" s="16" t="n">
        <f>SUM(B10:C10)</f>
        <v>162482</v>
      </c>
      <c r="E10" s="9" t="n">
        <f>IF(MAX(B10:C10)=B10,0,B10)</f>
        <v>0</v>
      </c>
      <c r="F10" s="13" t="n">
        <f>IF(MAX(B10:C10)=B10,C10,0)</f>
        <v>7654</v>
      </c>
      <c r="G10" s="16" t="n">
        <f>D10/2</f>
        <v>81241</v>
      </c>
      <c r="H10" s="9" t="n">
        <f>IF(MAX(B10:C10)=B10,B10-G10,0)</f>
        <v>73587</v>
      </c>
      <c r="I10" s="13" t="n">
        <f>IF(MAX(B10:C10)=B10,0,C10-G10)</f>
        <v>0</v>
      </c>
      <c r="J10" s="9" t="n">
        <f>MAX(E10,H10)</f>
        <v>73587</v>
      </c>
      <c r="K10" s="13" t="n">
        <f>MAX(F10,I10)</f>
        <v>7654</v>
      </c>
      <c r="L10" s="26"/>
    </row>
    <row r="11">
      <c r="A11" s="5" t="n">
        <v>9</v>
      </c>
      <c r="B11" s="9" t="n">
        <f>'Lopsided Margins'!B11</f>
        <v>171464</v>
      </c>
      <c r="C11" s="13" t="n">
        <f>'Lopsided Margins'!C11</f>
        <v>7547</v>
      </c>
      <c r="D11" s="16" t="n">
        <f>SUM(B11:C11)</f>
        <v>179011</v>
      </c>
      <c r="E11" s="9" t="n">
        <f>IF(MAX(B11:C11)=B11,0,B11)</f>
        <v>0</v>
      </c>
      <c r="F11" s="13" t="n">
        <f>IF(MAX(B11:C11)=B11,C11,0)</f>
        <v>7547</v>
      </c>
      <c r="G11" s="16" t="n">
        <f>D11/2</f>
        <v>89505.5</v>
      </c>
      <c r="H11" s="9" t="n">
        <f>IF(MAX(B11:C11)=B11,B11-G11,0)</f>
        <v>81958.5</v>
      </c>
      <c r="I11" s="13" t="n">
        <f>IF(MAX(B11:C11)=B11,0,C11-G11)</f>
        <v>0</v>
      </c>
      <c r="J11" s="9" t="n">
        <f>MAX(E11,H11)</f>
        <v>81958.5</v>
      </c>
      <c r="K11" s="13" t="n">
        <f>MAX(F11,I11)</f>
        <v>7547</v>
      </c>
      <c r="L11" s="26"/>
    </row>
    <row r="12">
      <c r="A12" s="5" t="n">
        <v>10</v>
      </c>
      <c r="B12" s="9" t="n">
        <f>'Lopsided Margins'!B12</f>
        <v>151335</v>
      </c>
      <c r="C12" s="13" t="n">
        <f>'Lopsided Margins'!C12</f>
        <v>149835</v>
      </c>
      <c r="D12" s="16" t="n">
        <f>SUM(B12:C12)</f>
        <v>301170</v>
      </c>
      <c r="E12" s="9" t="n">
        <f>IF(MAX(B12:C12)=B12,0,B12)</f>
        <v>0</v>
      </c>
      <c r="F12" s="13" t="n">
        <f>IF(MAX(B12:C12)=B12,C12,0)</f>
        <v>149835</v>
      </c>
      <c r="G12" s="16" t="n">
        <f>D12/2</f>
        <v>150585</v>
      </c>
      <c r="H12" s="9" t="n">
        <f>IF(MAX(B12:C12)=B12,B12-G12,0)</f>
        <v>750</v>
      </c>
      <c r="I12" s="13" t="n">
        <f>IF(MAX(B12:C12)=B12,0,C12-G12)</f>
        <v>0</v>
      </c>
      <c r="J12" s="9" t="n">
        <f>MAX(E12,H12)</f>
        <v>750</v>
      </c>
      <c r="K12" s="13" t="n">
        <f>MAX(F12,I12)</f>
        <v>149835</v>
      </c>
      <c r="L12" s="26"/>
    </row>
    <row r="13">
      <c r="A13" s="5" t="n">
        <v>11</v>
      </c>
      <c r="B13" s="9" t="n">
        <f>'Lopsided Margins'!B13</f>
        <v>143368</v>
      </c>
      <c r="C13" s="13" t="n">
        <f>'Lopsided Margins'!C13</f>
        <v>31086</v>
      </c>
      <c r="D13" s="16" t="n">
        <f>SUM(B13:C13)</f>
        <v>174454</v>
      </c>
      <c r="E13" s="9" t="n">
        <f>IF(MAX(B13:C13)=B13,0,B13)</f>
        <v>0</v>
      </c>
      <c r="F13" s="13" t="n">
        <f>IF(MAX(B13:C13)=B13,C13,0)</f>
        <v>31086</v>
      </c>
      <c r="G13" s="16" t="n">
        <f>D13/2</f>
        <v>87227</v>
      </c>
      <c r="H13" s="9" t="n">
        <f>IF(MAX(B13:C13)=B13,B13-G13,0)</f>
        <v>56141</v>
      </c>
      <c r="I13" s="13" t="n">
        <f>IF(MAX(B13:C13)=B13,0,C13-G13)</f>
        <v>0</v>
      </c>
      <c r="J13" s="9" t="n">
        <f>MAX(E13,H13)</f>
        <v>56141</v>
      </c>
      <c r="K13" s="13" t="n">
        <f>MAX(F13,I13)</f>
        <v>31086</v>
      </c>
      <c r="L13" s="26"/>
    </row>
    <row r="14">
      <c r="A14" s="5" t="n">
        <v>12</v>
      </c>
      <c r="B14" s="9" t="n">
        <f>'Lopsided Margins'!B14</f>
        <v>175307</v>
      </c>
      <c r="C14" s="13" t="n">
        <f>'Lopsided Margins'!C14</f>
        <v>19347</v>
      </c>
      <c r="D14" s="16" t="n">
        <f>SUM(B14:C14)</f>
        <v>194654</v>
      </c>
      <c r="E14" s="9" t="n">
        <f>IF(MAX(B14:C14)=B14,0,B14)</f>
        <v>0</v>
      </c>
      <c r="F14" s="13" t="n">
        <f>IF(MAX(B14:C14)=B14,C14,0)</f>
        <v>19347</v>
      </c>
      <c r="G14" s="16" t="n">
        <f>D14/2</f>
        <v>97327</v>
      </c>
      <c r="H14" s="9" t="n">
        <f>IF(MAX(B14:C14)=B14,B14-G14,0)</f>
        <v>77980</v>
      </c>
      <c r="I14" s="13" t="n">
        <f>IF(MAX(B14:C14)=B14,0,C14-G14)</f>
        <v>0</v>
      </c>
      <c r="J14" s="9" t="n">
        <f>MAX(E14,H14)</f>
        <v>77980</v>
      </c>
      <c r="K14" s="13" t="n">
        <f>MAX(F14,I14)</f>
        <v>19347</v>
      </c>
      <c r="L14" s="26"/>
    </row>
    <row r="15">
      <c r="A15" s="5" t="n">
        <v>13</v>
      </c>
      <c r="B15" s="9" t="n">
        <f>'Lopsided Margins'!B15</f>
        <v>132851</v>
      </c>
      <c r="C15" s="13" t="n">
        <f>'Lopsided Margins'!C15</f>
        <v>90512</v>
      </c>
      <c r="D15" s="16" t="n">
        <f>SUM(B15:C15)</f>
        <v>223363</v>
      </c>
      <c r="E15" s="9" t="n">
        <f>IF(MAX(B15:C15)=B15,0,B15)</f>
        <v>0</v>
      </c>
      <c r="F15" s="13" t="n">
        <f>IF(MAX(B15:C15)=B15,C15,0)</f>
        <v>90512</v>
      </c>
      <c r="G15" s="16" t="n">
        <f>D15/2</f>
        <v>111681.5</v>
      </c>
      <c r="H15" s="9" t="n">
        <f>IF(MAX(B15:C15)=B15,B15-G15,0)</f>
        <v>21169.5</v>
      </c>
      <c r="I15" s="13" t="n">
        <f>IF(MAX(B15:C15)=B15,0,C15-G15)</f>
        <v>0</v>
      </c>
      <c r="J15" s="9" t="n">
        <f>MAX(E15,H15)</f>
        <v>21169.5</v>
      </c>
      <c r="K15" s="13" t="n">
        <f>MAX(F15,I15)</f>
        <v>90512</v>
      </c>
      <c r="L15" s="26"/>
    </row>
    <row r="16">
      <c r="A16" s="5" t="n">
        <v>14</v>
      </c>
      <c r="B16" s="9" t="n">
        <f>'Lopsided Margins'!B16</f>
        <v>143185</v>
      </c>
      <c r="C16" s="13" t="n">
        <f>'Lopsided Margins'!C16</f>
        <v>53069</v>
      </c>
      <c r="D16" s="16" t="n">
        <f>SUM(B16:C16)</f>
        <v>196254</v>
      </c>
      <c r="E16" s="9" t="n">
        <f>IF(MAX(B16:C16)=B16,0,B16)</f>
        <v>0</v>
      </c>
      <c r="F16" s="13" t="n">
        <f>IF(MAX(B16:C16)=B16,C16,0)</f>
        <v>53069</v>
      </c>
      <c r="G16" s="16" t="n">
        <f>D16/2</f>
        <v>98127</v>
      </c>
      <c r="H16" s="9" t="n">
        <f>IF(MAX(B16:C16)=B16,B16-G16,0)</f>
        <v>45058</v>
      </c>
      <c r="I16" s="13" t="n">
        <f>IF(MAX(B16:C16)=B16,0,C16-G16)</f>
        <v>0</v>
      </c>
      <c r="J16" s="9" t="n">
        <f>MAX(E16,H16)</f>
        <v>45058</v>
      </c>
      <c r="K16" s="13" t="n">
        <f>MAX(F16,I16)</f>
        <v>53069</v>
      </c>
      <c r="L16" s="26"/>
    </row>
    <row r="17">
      <c r="A17" s="5" t="n">
        <v>15</v>
      </c>
      <c r="B17" s="9" t="n">
        <f>'Lopsided Margins'!B17</f>
        <v>123513</v>
      </c>
      <c r="C17" s="13" t="n">
        <f>'Lopsided Margins'!C17</f>
        <v>76787</v>
      </c>
      <c r="D17" s="16" t="n">
        <f>SUM(B17:C17)</f>
        <v>200300</v>
      </c>
      <c r="E17" s="9" t="n">
        <f>IF(MAX(B17:C17)=B17,0,B17)</f>
        <v>0</v>
      </c>
      <c r="F17" s="13" t="n">
        <f>IF(MAX(B17:C17)=B17,C17,0)</f>
        <v>76787</v>
      </c>
      <c r="G17" s="16" t="n">
        <f>D17/2</f>
        <v>100150</v>
      </c>
      <c r="H17" s="9" t="n">
        <f>IF(MAX(B17:C17)=B17,B17-G17,0)</f>
        <v>23363</v>
      </c>
      <c r="I17" s="13" t="n">
        <f>IF(MAX(B17:C17)=B17,0,C17-G17)</f>
        <v>0</v>
      </c>
      <c r="J17" s="9" t="n">
        <f>MAX(E17,H17)</f>
        <v>23363</v>
      </c>
      <c r="K17" s="13" t="n">
        <f>MAX(F17,I17)</f>
        <v>76787</v>
      </c>
      <c r="L17" s="26"/>
    </row>
    <row r="18">
      <c r="A18" s="5" t="n">
        <v>16</v>
      </c>
      <c r="B18" s="9" t="n">
        <f>'Lopsided Margins'!B18</f>
        <v>181346</v>
      </c>
      <c r="C18" s="13" t="n">
        <f>'Lopsided Margins'!C18</f>
        <v>54660</v>
      </c>
      <c r="D18" s="16" t="n">
        <f>SUM(B18:C18)</f>
        <v>236006</v>
      </c>
      <c r="E18" s="9" t="n">
        <f>IF(MAX(B18:C18)=B18,0,B18)</f>
        <v>0</v>
      </c>
      <c r="F18" s="13" t="n">
        <f>IF(MAX(B18:C18)=B18,C18,0)</f>
        <v>54660</v>
      </c>
      <c r="G18" s="16" t="n">
        <f>D18/2</f>
        <v>118003</v>
      </c>
      <c r="H18" s="9" t="n">
        <f>IF(MAX(B18:C18)=B18,B18-G18,0)</f>
        <v>63343</v>
      </c>
      <c r="I18" s="13" t="n">
        <f>IF(MAX(B18:C18)=B18,0,C18-G18)</f>
        <v>0</v>
      </c>
      <c r="J18" s="9" t="n">
        <f>MAX(E18,H18)</f>
        <v>63343</v>
      </c>
      <c r="K18" s="13" t="n">
        <f>MAX(F18,I18)</f>
        <v>54660</v>
      </c>
      <c r="L18" s="26"/>
    </row>
    <row r="19">
      <c r="A19" s="5" t="n">
        <v>17</v>
      </c>
      <c r="B19" s="9" t="n">
        <f>'Lopsided Margins'!B19</f>
        <v>154399</v>
      </c>
      <c r="C19" s="13" t="n">
        <f>'Lopsided Margins'!C19</f>
        <v>68969</v>
      </c>
      <c r="D19" s="16" t="n">
        <f>SUM(B19:C19)</f>
        <v>223368</v>
      </c>
      <c r="E19" s="9" t="n">
        <f>IF(MAX(B19:C19)=B19,0,B19)</f>
        <v>0</v>
      </c>
      <c r="F19" s="13" t="n">
        <f>IF(MAX(B19:C19)=B19,C19,0)</f>
        <v>68969</v>
      </c>
      <c r="G19" s="16" t="n">
        <f>D19/2</f>
        <v>111684</v>
      </c>
      <c r="H19" s="9" t="n">
        <f>IF(MAX(B19:C19)=B19,B19-G19,0)</f>
        <v>42715</v>
      </c>
      <c r="I19" s="13" t="n">
        <f>IF(MAX(B19:C19)=B19,0,C19-G19)</f>
        <v>0</v>
      </c>
      <c r="J19" s="9" t="n">
        <f>MAX(E19,H19)</f>
        <v>42715</v>
      </c>
      <c r="K19" s="13" t="n">
        <f>MAX(F19,I19)</f>
        <v>68969</v>
      </c>
      <c r="L19" s="26"/>
    </row>
    <row r="20">
      <c r="A20" s="5" t="n">
        <v>18</v>
      </c>
      <c r="B20" s="9" t="n">
        <f>'Lopsided Margins'!B20</f>
        <v>224964</v>
      </c>
      <c r="C20" s="13" t="n">
        <f>'Lopsided Margins'!C20</f>
        <v>56686</v>
      </c>
      <c r="D20" s="16" t="n">
        <f>SUM(B20:C20)</f>
        <v>281650</v>
      </c>
      <c r="E20" s="9" t="n">
        <f>IF(MAX(B20:C20)=B20,0,B20)</f>
        <v>0</v>
      </c>
      <c r="F20" s="13" t="n">
        <f>IF(MAX(B20:C20)=B20,C20,0)</f>
        <v>56686</v>
      </c>
      <c r="G20" s="16" t="n">
        <f>D20/2</f>
        <v>140825</v>
      </c>
      <c r="H20" s="9" t="n">
        <f>IF(MAX(B20:C20)=B20,B20-G20,0)</f>
        <v>84139</v>
      </c>
      <c r="I20" s="13" t="n">
        <f>IF(MAX(B20:C20)=B20,0,C20-G20)</f>
        <v>0</v>
      </c>
      <c r="J20" s="9" t="n">
        <f>MAX(E20,H20)</f>
        <v>84139</v>
      </c>
      <c r="K20" s="13" t="n">
        <f>MAX(F20,I20)</f>
        <v>56686</v>
      </c>
      <c r="L20" s="26"/>
    </row>
    <row r="21">
      <c r="A21" s="5" t="n">
        <v>19</v>
      </c>
      <c r="B21" s="9" t="n">
        <f>'Lopsided Margins'!B21</f>
        <v>193602</v>
      </c>
      <c r="C21" s="13" t="n">
        <f>'Lopsided Margins'!C21</f>
        <v>104066</v>
      </c>
      <c r="D21" s="16" t="n">
        <f>SUM(B21:C21)</f>
        <v>297668</v>
      </c>
      <c r="E21" s="9" t="n">
        <f>IF(MAX(B21:C21)=B21,0,B21)</f>
        <v>0</v>
      </c>
      <c r="F21" s="13" t="n">
        <f>IF(MAX(B21:C21)=B21,C21,0)</f>
        <v>104066</v>
      </c>
      <c r="G21" s="16" t="n">
        <f>D21/2</f>
        <v>148834</v>
      </c>
      <c r="H21" s="9" t="n">
        <f>IF(MAX(B21:C21)=B21,B21-G21,0)</f>
        <v>44768</v>
      </c>
      <c r="I21" s="13" t="n">
        <f>IF(MAX(B21:C21)=B21,0,C21-G21)</f>
        <v>0</v>
      </c>
      <c r="J21" s="9" t="n">
        <f>MAX(E21,H21)</f>
        <v>44768</v>
      </c>
      <c r="K21" s="13" t="n">
        <f>MAX(F21,I21)</f>
        <v>104066</v>
      </c>
      <c r="L21" s="26"/>
    </row>
    <row r="22">
      <c r="A22" s="5" t="n">
        <v>20</v>
      </c>
      <c r="B22" s="9" t="n">
        <f>'Lopsided Margins'!B22</f>
        <v>165048</v>
      </c>
      <c r="C22" s="13" t="n">
        <f>'Lopsided Margins'!C22</f>
        <v>128959</v>
      </c>
      <c r="D22" s="16" t="n">
        <f>SUM(B22:C22)</f>
        <v>294007</v>
      </c>
      <c r="E22" s="9" t="n">
        <f>IF(MAX(B22:C22)=B22,0,B22)</f>
        <v>0</v>
      </c>
      <c r="F22" s="13" t="n">
        <f>IF(MAX(B22:C22)=B22,C22,0)</f>
        <v>128959</v>
      </c>
      <c r="G22" s="16" t="n">
        <f>D22/2</f>
        <v>147003.5</v>
      </c>
      <c r="H22" s="9" t="n">
        <f>IF(MAX(B22:C22)=B22,B22-G22,0)</f>
        <v>18044.5</v>
      </c>
      <c r="I22" s="13" t="n">
        <f>IF(MAX(B22:C22)=B22,0,C22-G22)</f>
        <v>0</v>
      </c>
      <c r="J22" s="9" t="n">
        <f>MAX(E22,H22)</f>
        <v>18044.5</v>
      </c>
      <c r="K22" s="13" t="n">
        <f>MAX(F22,I22)</f>
        <v>128959</v>
      </c>
      <c r="L22" s="26"/>
    </row>
    <row r="23">
      <c r="A23" s="5" t="n">
        <v>21</v>
      </c>
      <c r="B23" s="9" t="n">
        <f>'Lopsided Margins'!B23</f>
        <v>124548</v>
      </c>
      <c r="C23" s="13" t="n">
        <f>'Lopsided Margins'!C23</f>
        <v>108585</v>
      </c>
      <c r="D23" s="16" t="n">
        <f>SUM(B23:C23)</f>
        <v>233133</v>
      </c>
      <c r="E23" s="9" t="n">
        <f>IF(MAX(B23:C23)=B23,0,B23)</f>
        <v>0</v>
      </c>
      <c r="F23" s="13" t="n">
        <f>IF(MAX(B23:C23)=B23,C23,0)</f>
        <v>108585</v>
      </c>
      <c r="G23" s="16" t="n">
        <f>D23/2</f>
        <v>116566.5</v>
      </c>
      <c r="H23" s="9" t="n">
        <f>IF(MAX(B23:C23)=B23,B23-G23,0)</f>
        <v>7981.5</v>
      </c>
      <c r="I23" s="13" t="n">
        <f>IF(MAX(B23:C23)=B23,0,C23-G23)</f>
        <v>0</v>
      </c>
      <c r="J23" s="9" t="n">
        <f>MAX(E23,H23)</f>
        <v>7981.5</v>
      </c>
      <c r="K23" s="13" t="n">
        <f>MAX(F23,I23)</f>
        <v>108585</v>
      </c>
      <c r="L23" s="26"/>
    </row>
    <row r="24">
      <c r="A24" s="5" t="n">
        <v>22</v>
      </c>
      <c r="B24" s="9" t="n">
        <f>'Lopsided Margins'!B24</f>
        <v>149570</v>
      </c>
      <c r="C24" s="13" t="n">
        <f>'Lopsided Margins'!C24</f>
        <v>152751</v>
      </c>
      <c r="D24" s="16" t="n">
        <f>SUM(B24:C24)</f>
        <v>302321</v>
      </c>
      <c r="E24" s="9" t="n">
        <f>IF(MAX(B24:C24)=B24,0,B24)</f>
        <v>149570</v>
      </c>
      <c r="F24" s="13" t="n">
        <f>IF(MAX(B24:C24)=B24,C24,0)</f>
        <v>0</v>
      </c>
      <c r="G24" s="16" t="n">
        <f>D24/2</f>
        <v>151160.5</v>
      </c>
      <c r="H24" s="9" t="n">
        <f>IF(MAX(B24:C24)=B24,B24-G24,0)</f>
        <v>0</v>
      </c>
      <c r="I24" s="13" t="n">
        <f>IF(MAX(B24:C24)=B24,0,C24-G24)</f>
        <v>1590.5</v>
      </c>
      <c r="J24" s="9" t="n">
        <f>MAX(E24,H24)</f>
        <v>149570</v>
      </c>
      <c r="K24" s="13" t="n">
        <f>MAX(F24,I24)</f>
        <v>1590.5</v>
      </c>
      <c r="L24" s="26"/>
    </row>
    <row r="25">
      <c r="A25" s="5" t="n">
        <v>23</v>
      </c>
      <c r="B25" s="9" t="n">
        <f>'Lopsided Margins'!B25</f>
        <v>138186</v>
      </c>
      <c r="C25" s="13" t="n">
        <f>'Lopsided Margins'!C25</f>
        <v>84109</v>
      </c>
      <c r="D25" s="16" t="n">
        <f>SUM(B25:C25)</f>
        <v>222295</v>
      </c>
      <c r="E25" s="9" t="n">
        <f>IF(MAX(B25:C25)=B25,0,B25)</f>
        <v>0</v>
      </c>
      <c r="F25" s="13" t="n">
        <f>IF(MAX(B25:C25)=B25,C25,0)</f>
        <v>84109</v>
      </c>
      <c r="G25" s="16" t="n">
        <f>D25/2</f>
        <v>111147.5</v>
      </c>
      <c r="H25" s="9" t="n">
        <f>IF(MAX(B25:C25)=B25,B25-G25,0)</f>
        <v>27038.5</v>
      </c>
      <c r="I25" s="13" t="n">
        <f>IF(MAX(B25:C25)=B25,0,C25-G25)</f>
        <v>0</v>
      </c>
      <c r="J25" s="9" t="n">
        <f>MAX(E25,H25)</f>
        <v>27038.5</v>
      </c>
      <c r="K25" s="13" t="n">
        <f>MAX(F25,I25)</f>
        <v>84109</v>
      </c>
      <c r="L25" s="26"/>
    </row>
    <row r="26">
      <c r="A26" s="5" t="n">
        <v>24</v>
      </c>
      <c r="B26" s="9" t="n">
        <f>'Lopsided Margins'!B26</f>
        <v>145027</v>
      </c>
      <c r="C26" s="13" t="n">
        <f>'Lopsided Margins'!C26</f>
        <v>99963</v>
      </c>
      <c r="D26" s="16" t="n">
        <f>SUM(B26:C26)</f>
        <v>244990</v>
      </c>
      <c r="E26" s="9" t="n">
        <f>IF(MAX(B26:C26)=B26,0,B26)</f>
        <v>0</v>
      </c>
      <c r="F26" s="13" t="n">
        <f>IF(MAX(B26:C26)=B26,C26,0)</f>
        <v>99963</v>
      </c>
      <c r="G26" s="16" t="n">
        <f>D26/2</f>
        <v>122495</v>
      </c>
      <c r="H26" s="9" t="n">
        <f>IF(MAX(B26:C26)=B26,B26-G26,0)</f>
        <v>22532</v>
      </c>
      <c r="I26" s="13" t="n">
        <f>IF(MAX(B26:C26)=B26,0,C26-G26)</f>
        <v>0</v>
      </c>
      <c r="J26" s="9" t="n">
        <f>MAX(E26,H26)</f>
        <v>22532</v>
      </c>
      <c r="K26" s="13" t="n">
        <f>MAX(F26,I26)</f>
        <v>99963</v>
      </c>
      <c r="L26" s="26"/>
    </row>
    <row r="27">
      <c r="A27" s="5" t="n">
        <v>25</v>
      </c>
      <c r="B27" s="9" t="n">
        <f>'Lopsided Margins'!B27</f>
        <v>128098</v>
      </c>
      <c r="C27" s="13" t="n">
        <f>'Lopsided Margins'!C27</f>
        <v>76374</v>
      </c>
      <c r="D27" s="16" t="n">
        <f>SUM(B27:C27)</f>
        <v>204472</v>
      </c>
      <c r="E27" s="9" t="n">
        <f>IF(MAX(B27:C27)=B27,0,B27)</f>
        <v>0</v>
      </c>
      <c r="F27" s="13" t="n">
        <f>IF(MAX(B27:C27)=B27,C27,0)</f>
        <v>76374</v>
      </c>
      <c r="G27" s="16" t="n">
        <f>D27/2</f>
        <v>102236</v>
      </c>
      <c r="H27" s="9" t="n">
        <f>IF(MAX(B27:C27)=B27,B27-G27,0)</f>
        <v>25862</v>
      </c>
      <c r="I27" s="13" t="n">
        <f>IF(MAX(B27:C27)=B27,0,C27-G27)</f>
        <v>0</v>
      </c>
      <c r="J27" s="9" t="n">
        <f>MAX(E27,H27)</f>
        <v>25862</v>
      </c>
      <c r="K27" s="13" t="n">
        <f>MAX(F27,I27)</f>
        <v>76374</v>
      </c>
      <c r="L27" s="26"/>
    </row>
    <row r="28">
      <c r="A28" s="5" t="n">
        <v>26</v>
      </c>
      <c r="B28" s="9" t="n">
        <f>'Lopsided Margins'!B28</f>
        <v>142076</v>
      </c>
      <c r="C28" s="13" t="n">
        <f>'Lopsided Margins'!C28</f>
        <v>58681</v>
      </c>
      <c r="D28" s="16" t="n">
        <f>SUM(B28:C28)</f>
        <v>200757</v>
      </c>
      <c r="E28" s="9" t="n">
        <f>IF(MAX(B28:C28)=B28,0,B28)</f>
        <v>0</v>
      </c>
      <c r="F28" s="13" t="n">
        <f>IF(MAX(B28:C28)=B28,C28,0)</f>
        <v>58681</v>
      </c>
      <c r="G28" s="16" t="n">
        <f>D28/2</f>
        <v>100378.5</v>
      </c>
      <c r="H28" s="9" t="n">
        <f>IF(MAX(B28:C28)=B28,B28-G28,0)</f>
        <v>41697.5</v>
      </c>
      <c r="I28" s="13" t="n">
        <f>IF(MAX(B28:C28)=B28,0,C28-G28)</f>
        <v>0</v>
      </c>
      <c r="J28" s="9" t="n">
        <f>MAX(E28,H28)</f>
        <v>41697.5</v>
      </c>
      <c r="K28" s="13" t="n">
        <f>MAX(F28,I28)</f>
        <v>58681</v>
      </c>
      <c r="L28" s="26"/>
    </row>
    <row r="29">
      <c r="A29" s="5" t="n">
        <v>27</v>
      </c>
      <c r="B29" s="9" t="n">
        <f>'Lopsided Margins'!B29</f>
        <v>131696</v>
      </c>
      <c r="C29" s="13" t="n">
        <f>'Lopsided Margins'!C29</f>
        <v>122768</v>
      </c>
      <c r="D29" s="16" t="n">
        <f>SUM(B29:C29)</f>
        <v>254464</v>
      </c>
      <c r="E29" s="9" t="n">
        <f>IF(MAX(B29:C29)=B29,0,B29)</f>
        <v>0</v>
      </c>
      <c r="F29" s="13" t="n">
        <f>IF(MAX(B29:C29)=B29,C29,0)</f>
        <v>122768</v>
      </c>
      <c r="G29" s="16" t="n">
        <f>D29/2</f>
        <v>127232</v>
      </c>
      <c r="H29" s="9" t="n">
        <f>IF(MAX(B29:C29)=B29,B29-G29,0)</f>
        <v>4464</v>
      </c>
      <c r="I29" s="13" t="n">
        <f>IF(MAX(B29:C29)=B29,0,C29-G29)</f>
        <v>0</v>
      </c>
      <c r="J29" s="9" t="n">
        <f>MAX(E29,H29)</f>
        <v>4464</v>
      </c>
      <c r="K29" s="13" t="n">
        <f>MAX(F29,I29)</f>
        <v>122768</v>
      </c>
      <c r="L29" s="26"/>
    </row>
    <row r="30">
      <c r="A30" s="5" t="n">
        <v>28</v>
      </c>
      <c r="B30" s="9" t="n">
        <f>'Lopsided Margins'!B30</f>
        <v>117419</v>
      </c>
      <c r="C30" s="13" t="n">
        <f>'Lopsided Margins'!C30</f>
        <v>105408</v>
      </c>
      <c r="D30" s="16" t="n">
        <f>SUM(B30:C30)</f>
        <v>222827</v>
      </c>
      <c r="E30" s="9" t="n">
        <f>IF(MAX(B30:C30)=B30,0,B30)</f>
        <v>0</v>
      </c>
      <c r="F30" s="13" t="n">
        <f>IF(MAX(B30:C30)=B30,C30,0)</f>
        <v>105408</v>
      </c>
      <c r="G30" s="16" t="n">
        <f>D30/2</f>
        <v>111413.5</v>
      </c>
      <c r="H30" s="9" t="n">
        <f>IF(MAX(B30:C30)=B30,B30-G30,0)</f>
        <v>6005.5</v>
      </c>
      <c r="I30" s="13" t="n">
        <f>IF(MAX(B30:C30)=B30,0,C30-G30)</f>
        <v>0</v>
      </c>
      <c r="J30" s="9" t="n">
        <f>MAX(E30,H30)</f>
        <v>6005.5</v>
      </c>
      <c r="K30" s="13" t="n">
        <f>MAX(F30,I30)</f>
        <v>105408</v>
      </c>
      <c r="L30" s="26"/>
    </row>
    <row r="31">
      <c r="A31" s="5" t="n">
        <v>29</v>
      </c>
      <c r="B31" s="9" t="n">
        <f>'Lopsided Margins'!B31</f>
        <v>110064</v>
      </c>
      <c r="C31" s="13" t="n">
        <f>'Lopsided Margins'!C31</f>
        <v>100273</v>
      </c>
      <c r="D31" s="16" t="n">
        <f>SUM(B31:C31)</f>
        <v>210337</v>
      </c>
      <c r="E31" s="9" t="n">
        <f>IF(MAX(B31:C31)=B31,0,B31)</f>
        <v>0</v>
      </c>
      <c r="F31" s="13" t="n">
        <f>IF(MAX(B31:C31)=B31,C31,0)</f>
        <v>100273</v>
      </c>
      <c r="G31" s="16" t="n">
        <f>D31/2</f>
        <v>105168.5</v>
      </c>
      <c r="H31" s="9" t="n">
        <f>IF(MAX(B31:C31)=B31,B31-G31,0)</f>
        <v>4895.5</v>
      </c>
      <c r="I31" s="13" t="n">
        <f>IF(MAX(B31:C31)=B31,0,C31-G31)</f>
        <v>0</v>
      </c>
      <c r="J31" s="9" t="n">
        <f>MAX(E31,H31)</f>
        <v>4895.5</v>
      </c>
      <c r="K31" s="13" t="n">
        <f>MAX(F31,I31)</f>
        <v>100273</v>
      </c>
      <c r="L31" s="26"/>
    </row>
    <row r="32">
      <c r="A32" s="5" t="n">
        <v>30</v>
      </c>
      <c r="B32" s="9" t="n">
        <f>'Lopsided Margins'!B32</f>
        <v>105707</v>
      </c>
      <c r="C32" s="13" t="n">
        <f>'Lopsided Margins'!C32</f>
        <v>134301</v>
      </c>
      <c r="D32" s="16" t="n">
        <f>SUM(B32:C32)</f>
        <v>240008</v>
      </c>
      <c r="E32" s="9" t="n">
        <f>IF(MAX(B32:C32)=B32,0,B32)</f>
        <v>105707</v>
      </c>
      <c r="F32" s="13" t="n">
        <f>IF(MAX(B32:C32)=B32,C32,0)</f>
        <v>0</v>
      </c>
      <c r="G32" s="16" t="n">
        <f>D32/2</f>
        <v>120004</v>
      </c>
      <c r="H32" s="9" t="n">
        <f>IF(MAX(B32:C32)=B32,B32-G32,0)</f>
        <v>0</v>
      </c>
      <c r="I32" s="13" t="n">
        <f>IF(MAX(B32:C32)=B32,0,C32-G32)</f>
        <v>14297</v>
      </c>
      <c r="J32" s="9" t="n">
        <f>MAX(E32,H32)</f>
        <v>105707</v>
      </c>
      <c r="K32" s="13" t="n">
        <f>MAX(F32,I32)</f>
        <v>14297</v>
      </c>
      <c r="L32" s="26"/>
    </row>
    <row r="33">
      <c r="A33" s="5" t="n">
        <v>31</v>
      </c>
      <c r="B33" s="9" t="n">
        <f>'Lopsided Margins'!B33</f>
        <v>129175</v>
      </c>
      <c r="C33" s="13" t="n">
        <f>'Lopsided Margins'!C33</f>
        <v>108952</v>
      </c>
      <c r="D33" s="16" t="n">
        <f>SUM(B33:C33)</f>
        <v>238127</v>
      </c>
      <c r="E33" s="9" t="n">
        <f>IF(MAX(B33:C33)=B33,0,B33)</f>
        <v>0</v>
      </c>
      <c r="F33" s="13" t="n">
        <f>IF(MAX(B33:C33)=B33,C33,0)</f>
        <v>108952</v>
      </c>
      <c r="G33" s="16" t="n">
        <f>D33/2</f>
        <v>119063.5</v>
      </c>
      <c r="H33" s="9" t="n">
        <f>IF(MAX(B33:C33)=B33,B33-G33,0)</f>
        <v>10111.5</v>
      </c>
      <c r="I33" s="13" t="n">
        <f>IF(MAX(B33:C33)=B33,0,C33-G33)</f>
        <v>0</v>
      </c>
      <c r="J33" s="9" t="n">
        <f>MAX(E33,H33)</f>
        <v>10111.5</v>
      </c>
      <c r="K33" s="13" t="n">
        <f>MAX(F33,I33)</f>
        <v>108952</v>
      </c>
      <c r="L33" s="26"/>
    </row>
    <row r="34">
      <c r="A34" s="5" t="n">
        <v>32</v>
      </c>
      <c r="B34" s="9" t="n">
        <f>'Lopsided Margins'!B34</f>
        <v>167723</v>
      </c>
      <c r="C34" s="13" t="n">
        <f>'Lopsided Margins'!C34</f>
        <v>48576</v>
      </c>
      <c r="D34" s="16" t="n">
        <f>SUM(B34:C34)</f>
        <v>216299</v>
      </c>
      <c r="E34" s="9" t="n">
        <f>IF(MAX(B34:C34)=B34,0,B34)</f>
        <v>0</v>
      </c>
      <c r="F34" s="13" t="n">
        <f>IF(MAX(B34:C34)=B34,C34,0)</f>
        <v>48576</v>
      </c>
      <c r="G34" s="16" t="n">
        <f>D34/2</f>
        <v>108149.5</v>
      </c>
      <c r="H34" s="9" t="n">
        <f>IF(MAX(B34:C34)=B34,B34-G34,0)</f>
        <v>59573.5</v>
      </c>
      <c r="I34" s="13" t="n">
        <f>IF(MAX(B34:C34)=B34,0,C34-G34)</f>
        <v>0</v>
      </c>
      <c r="J34" s="9" t="n">
        <f>MAX(E34,H34)</f>
        <v>59573.5</v>
      </c>
      <c r="K34" s="13" t="n">
        <f>MAX(F34,I34)</f>
        <v>48576</v>
      </c>
      <c r="L34" s="26"/>
    </row>
    <row r="35">
      <c r="A35" s="5" t="n">
        <v>33</v>
      </c>
      <c r="B35" s="9" t="n">
        <f>'Lopsided Margins'!B35</f>
        <v>199387</v>
      </c>
      <c r="C35" s="13" t="n">
        <f>'Lopsided Margins'!C35</f>
        <v>74686</v>
      </c>
      <c r="D35" s="16" t="n">
        <f>SUM(B35:C35)</f>
        <v>274073</v>
      </c>
      <c r="E35" s="9" t="n">
        <f>IF(MAX(B35:C35)=B35,0,B35)</f>
        <v>0</v>
      </c>
      <c r="F35" s="13" t="n">
        <f>IF(MAX(B35:C35)=B35,C35,0)</f>
        <v>74686</v>
      </c>
      <c r="G35" s="16" t="n">
        <f>D35/2</f>
        <v>137036.5</v>
      </c>
      <c r="H35" s="9" t="n">
        <f>IF(MAX(B35:C35)=B35,B35-G35,0)</f>
        <v>62350.5</v>
      </c>
      <c r="I35" s="13" t="n">
        <f>IF(MAX(B35:C35)=B35,0,C35-G35)</f>
        <v>0</v>
      </c>
      <c r="J35" s="9" t="n">
        <f>MAX(E35,H35)</f>
        <v>62350.5</v>
      </c>
      <c r="K35" s="13" t="n">
        <f>MAX(F35,I35)</f>
        <v>74686</v>
      </c>
      <c r="L35" s="26"/>
    </row>
    <row r="36">
      <c r="A36" s="5" t="n">
        <v>34</v>
      </c>
      <c r="B36" s="9" t="n">
        <f>'Lopsided Margins'!B36</f>
        <v>99122</v>
      </c>
      <c r="C36" s="13" t="n">
        <f>'Lopsided Margins'!C36</f>
        <v>128310</v>
      </c>
      <c r="D36" s="16" t="n">
        <f>SUM(B36:C36)</f>
        <v>227432</v>
      </c>
      <c r="E36" s="9" t="n">
        <f>IF(MAX(B36:C36)=B36,0,B36)</f>
        <v>99122</v>
      </c>
      <c r="F36" s="13" t="n">
        <f>IF(MAX(B36:C36)=B36,C36,0)</f>
        <v>0</v>
      </c>
      <c r="G36" s="16" t="n">
        <f>D36/2</f>
        <v>113716</v>
      </c>
      <c r="H36" s="9" t="n">
        <f>IF(MAX(B36:C36)=B36,B36-G36,0)</f>
        <v>0</v>
      </c>
      <c r="I36" s="13" t="n">
        <f>IF(MAX(B36:C36)=B36,0,C36-G36)</f>
        <v>14594</v>
      </c>
      <c r="J36" s="9" t="n">
        <f>MAX(E36,H36)</f>
        <v>99122</v>
      </c>
      <c r="K36" s="13" t="n">
        <f>MAX(F36,I36)</f>
        <v>14594</v>
      </c>
      <c r="L36" s="26"/>
    </row>
    <row r="37">
      <c r="A37" s="5" t="n">
        <v>35</v>
      </c>
      <c r="B37" s="9" t="n">
        <f>'Lopsided Margins'!B37</f>
        <v>66677</v>
      </c>
      <c r="C37" s="13" t="n">
        <f>'Lopsided Margins'!C37</f>
        <v>136666</v>
      </c>
      <c r="D37" s="16" t="n">
        <f>SUM(B37:C37)</f>
        <v>203343</v>
      </c>
      <c r="E37" s="9" t="n">
        <f>IF(MAX(B37:C37)=B37,0,B37)</f>
        <v>66677</v>
      </c>
      <c r="F37" s="13" t="n">
        <f>IF(MAX(B37:C37)=B37,C37,0)</f>
        <v>0</v>
      </c>
      <c r="G37" s="16" t="n">
        <f>D37/2</f>
        <v>101671.5</v>
      </c>
      <c r="H37" s="9" t="n">
        <f>IF(MAX(B37:C37)=B37,B37-G37,0)</f>
        <v>0</v>
      </c>
      <c r="I37" s="13" t="n">
        <f>IF(MAX(B37:C37)=B37,0,C37-G37)</f>
        <v>34994.5</v>
      </c>
      <c r="J37" s="9" t="n">
        <f>MAX(E37,H37)</f>
        <v>66677</v>
      </c>
      <c r="K37" s="13" t="n">
        <f>MAX(F37,I37)</f>
        <v>34994.5</v>
      </c>
      <c r="L37" s="26"/>
    </row>
    <row r="38">
      <c r="A38" s="5" t="n">
        <v>36</v>
      </c>
      <c r="B38" s="9" t="n">
        <f>'Lopsided Margins'!B38</f>
        <v>71220</v>
      </c>
      <c r="C38" s="13" t="n">
        <f>'Lopsided Margins'!C38</f>
        <v>121944</v>
      </c>
      <c r="D38" s="16" t="n">
        <f>SUM(B38:C38)</f>
        <v>193164</v>
      </c>
      <c r="E38" s="9" t="n">
        <f>IF(MAX(B38:C38)=B38,0,B38)</f>
        <v>71220</v>
      </c>
      <c r="F38" s="13" t="n">
        <f>IF(MAX(B38:C38)=B38,C38,0)</f>
        <v>0</v>
      </c>
      <c r="G38" s="16" t="n">
        <f>D38/2</f>
        <v>96582</v>
      </c>
      <c r="H38" s="9" t="n">
        <f>IF(MAX(B38:C38)=B38,B38-G38,0)</f>
        <v>0</v>
      </c>
      <c r="I38" s="13" t="n">
        <f>IF(MAX(B38:C38)=B38,0,C38-G38)</f>
        <v>25362</v>
      </c>
      <c r="J38" s="9" t="n">
        <f>MAX(E38,H38)</f>
        <v>71220</v>
      </c>
      <c r="K38" s="13" t="n">
        <f>MAX(F38,I38)</f>
        <v>25362</v>
      </c>
      <c r="L38" s="26"/>
    </row>
    <row r="39">
      <c r="A39" s="5" t="n">
        <v>37</v>
      </c>
      <c r="B39" s="9" t="n">
        <f>'Lopsided Margins'!B39</f>
        <v>82733</v>
      </c>
      <c r="C39" s="13" t="n">
        <f>'Lopsided Margins'!C39</f>
        <v>126222</v>
      </c>
      <c r="D39" s="16" t="n">
        <f>SUM(B39:C39)</f>
        <v>208955</v>
      </c>
      <c r="E39" s="9" t="n">
        <f>IF(MAX(B39:C39)=B39,0,B39)</f>
        <v>82733</v>
      </c>
      <c r="F39" s="13" t="n">
        <f>IF(MAX(B39:C39)=B39,C39,0)</f>
        <v>0</v>
      </c>
      <c r="G39" s="16" t="n">
        <f>D39/2</f>
        <v>104477.5</v>
      </c>
      <c r="H39" s="9" t="n">
        <f>IF(MAX(B39:C39)=B39,B39-G39,0)</f>
        <v>0</v>
      </c>
      <c r="I39" s="13" t="n">
        <f>IF(MAX(B39:C39)=B39,0,C39-G39)</f>
        <v>21744.5</v>
      </c>
      <c r="J39" s="9" t="n">
        <f>MAX(E39,H39)</f>
        <v>82733</v>
      </c>
      <c r="K39" s="13" t="n">
        <f>MAX(F39,I39)</f>
        <v>21744.5</v>
      </c>
      <c r="L39" s="26"/>
    </row>
    <row r="40">
      <c r="A40" s="5" t="n">
        <v>38</v>
      </c>
      <c r="B40" s="9" t="n">
        <f>'Lopsided Margins'!B40</f>
        <v>132990</v>
      </c>
      <c r="C40" s="13" t="n">
        <f>'Lopsided Margins'!C40</f>
        <v>120812</v>
      </c>
      <c r="D40" s="16" t="n">
        <f>SUM(B40:C40)</f>
        <v>253802</v>
      </c>
      <c r="E40" s="9" t="n">
        <f>IF(MAX(B40:C40)=B40,0,B40)</f>
        <v>0</v>
      </c>
      <c r="F40" s="13" t="n">
        <f>IF(MAX(B40:C40)=B40,C40,0)</f>
        <v>120812</v>
      </c>
      <c r="G40" s="16" t="n">
        <f>D40/2</f>
        <v>126901</v>
      </c>
      <c r="H40" s="9" t="n">
        <f>IF(MAX(B40:C40)=B40,B40-G40,0)</f>
        <v>6089</v>
      </c>
      <c r="I40" s="13" t="n">
        <f>IF(MAX(B40:C40)=B40,0,C40-G40)</f>
        <v>0</v>
      </c>
      <c r="J40" s="9" t="n">
        <f>MAX(E40,H40)</f>
        <v>6089</v>
      </c>
      <c r="K40" s="13" t="n">
        <f>MAX(F40,I40)</f>
        <v>120812</v>
      </c>
      <c r="L40" s="26"/>
    </row>
    <row r="41">
      <c r="A41" s="5" t="n">
        <v>39</v>
      </c>
      <c r="B41" s="9" t="n">
        <f>'Lopsided Margins'!B41</f>
        <v>89057</v>
      </c>
      <c r="C41" s="13" t="n">
        <f>'Lopsided Margins'!C41</f>
        <v>121749</v>
      </c>
      <c r="D41" s="16" t="n">
        <f>SUM(B41:C41)</f>
        <v>210806</v>
      </c>
      <c r="E41" s="9" t="n">
        <f>IF(MAX(B41:C41)=B41,0,B41)</f>
        <v>89057</v>
      </c>
      <c r="F41" s="13" t="n">
        <f>IF(MAX(B41:C41)=B41,C41,0)</f>
        <v>0</v>
      </c>
      <c r="G41" s="16" t="n">
        <f>D41/2</f>
        <v>105403</v>
      </c>
      <c r="H41" s="9" t="n">
        <f>IF(MAX(B41:C41)=B41,B41-G41,0)</f>
        <v>0</v>
      </c>
      <c r="I41" s="13" t="n">
        <f>IF(MAX(B41:C41)=B41,0,C41-G41)</f>
        <v>16346</v>
      </c>
      <c r="J41" s="9" t="n">
        <f>MAX(E41,H41)</f>
        <v>89057</v>
      </c>
      <c r="K41" s="13" t="n">
        <f>MAX(F41,I41)</f>
        <v>16346</v>
      </c>
      <c r="L41" s="26"/>
    </row>
    <row r="42">
      <c r="A42" s="5" t="n">
        <v>40</v>
      </c>
      <c r="B42" s="9" t="n">
        <f>'Lopsided Margins'!B42</f>
        <v>141957</v>
      </c>
      <c r="C42" s="13" t="n">
        <f>'Lopsided Margins'!C42</f>
        <v>113787</v>
      </c>
      <c r="D42" s="16" t="n">
        <f>SUM(B42:C42)</f>
        <v>255744</v>
      </c>
      <c r="E42" s="9" t="n">
        <f>IF(MAX(B42:C42)=B42,0,B42)</f>
        <v>0</v>
      </c>
      <c r="F42" s="13" t="n">
        <f>IF(MAX(B42:C42)=B42,C42,0)</f>
        <v>113787</v>
      </c>
      <c r="G42" s="16" t="n">
        <f>D42/2</f>
        <v>127872</v>
      </c>
      <c r="H42" s="9" t="n">
        <f>IF(MAX(B42:C42)=B42,B42-G42,0)</f>
        <v>14085</v>
      </c>
      <c r="I42" s="13" t="n">
        <f>IF(MAX(B42:C42)=B42,0,C42-G42)</f>
        <v>0</v>
      </c>
      <c r="J42" s="9" t="n">
        <f>MAX(E42,H42)</f>
        <v>14085</v>
      </c>
      <c r="K42" s="13" t="n">
        <f>MAX(F42,I42)</f>
        <v>113787</v>
      </c>
      <c r="L42" s="26"/>
    </row>
    <row r="43">
      <c r="A43" s="5" t="n">
        <v>41</v>
      </c>
      <c r="B43" s="9" t="n">
        <f>'Lopsided Margins'!B43</f>
        <v>146279</v>
      </c>
      <c r="C43" s="13" t="n">
        <f>'Lopsided Margins'!C43</f>
        <v>47767</v>
      </c>
      <c r="D43" s="16" t="n">
        <f>SUM(B43:C43)</f>
        <v>194046</v>
      </c>
      <c r="E43" s="9" t="n">
        <f>IF(MAX(B43:C43)=B43,0,B43)</f>
        <v>0</v>
      </c>
      <c r="F43" s="13" t="n">
        <f>IF(MAX(B43:C43)=B43,C43,0)</f>
        <v>47767</v>
      </c>
      <c r="G43" s="16" t="n">
        <f>D43/2</f>
        <v>97023</v>
      </c>
      <c r="H43" s="9" t="n">
        <f>IF(MAX(B43:C43)=B43,B43-G43,0)</f>
        <v>49256</v>
      </c>
      <c r="I43" s="13" t="n">
        <f>IF(MAX(B43:C43)=B43,0,C43-G43)</f>
        <v>0</v>
      </c>
      <c r="J43" s="9" t="n">
        <f>MAX(E43,H43)</f>
        <v>49256</v>
      </c>
      <c r="K43" s="13" t="n">
        <f>MAX(F43,I43)</f>
        <v>47767</v>
      </c>
      <c r="L43" s="26"/>
    </row>
    <row r="44">
      <c r="A44" s="5" t="n">
        <v>42</v>
      </c>
      <c r="B44" s="9" t="n">
        <f>'Lopsided Margins'!B44</f>
        <v>117152</v>
      </c>
      <c r="C44" s="13" t="n">
        <f>'Lopsided Margins'!C44</f>
        <v>134853</v>
      </c>
      <c r="D44" s="16" t="n">
        <f>SUM(B44:C44)</f>
        <v>252005</v>
      </c>
      <c r="E44" s="9" t="n">
        <f>IF(MAX(B44:C44)=B44,0,B44)</f>
        <v>117152</v>
      </c>
      <c r="F44" s="13" t="n">
        <f>IF(MAX(B44:C44)=B44,C44,0)</f>
        <v>0</v>
      </c>
      <c r="G44" s="16" t="n">
        <f>D44/2</f>
        <v>126002.5</v>
      </c>
      <c r="H44" s="9" t="n">
        <f>IF(MAX(B44:C44)=B44,B44-G44,0)</f>
        <v>0</v>
      </c>
      <c r="I44" s="13" t="n">
        <f>IF(MAX(B44:C44)=B44,0,C44-G44)</f>
        <v>8850.5</v>
      </c>
      <c r="J44" s="9" t="n">
        <f>MAX(E44,H44)</f>
        <v>117152</v>
      </c>
      <c r="K44" s="13" t="n">
        <f>MAX(F44,I44)</f>
        <v>8850.5</v>
      </c>
      <c r="L44" s="26"/>
    </row>
    <row r="45">
      <c r="A45" s="5" t="n">
        <v>43</v>
      </c>
      <c r="B45" s="9" t="n">
        <f>'Lopsided Margins'!B45</f>
        <v>76783</v>
      </c>
      <c r="C45" s="13" t="n">
        <f>'Lopsided Margins'!C45</f>
        <v>162758</v>
      </c>
      <c r="D45" s="16" t="n">
        <f>SUM(B45:C45)</f>
        <v>239541</v>
      </c>
      <c r="E45" s="9" t="n">
        <f>IF(MAX(B45:C45)=B45,0,B45)</f>
        <v>76783</v>
      </c>
      <c r="F45" s="13" t="n">
        <f>IF(MAX(B45:C45)=B45,C45,0)</f>
        <v>0</v>
      </c>
      <c r="G45" s="16" t="n">
        <f>D45/2</f>
        <v>119770.5</v>
      </c>
      <c r="H45" s="9" t="n">
        <f>IF(MAX(B45:C45)=B45,B45-G45,0)</f>
        <v>0</v>
      </c>
      <c r="I45" s="13" t="n">
        <f>IF(MAX(B45:C45)=B45,0,C45-G45)</f>
        <v>42987.5</v>
      </c>
      <c r="J45" s="9" t="n">
        <f>MAX(E45,H45)</f>
        <v>76783</v>
      </c>
      <c r="K45" s="13" t="n">
        <f>MAX(F45,I45)</f>
        <v>42987.5</v>
      </c>
      <c r="L45" s="26"/>
    </row>
    <row r="46">
      <c r="A46" s="5" t="n">
        <v>44</v>
      </c>
      <c r="B46" s="9" t="n">
        <f>'Lopsided Margins'!B46</f>
        <v>99614</v>
      </c>
      <c r="C46" s="13" t="n">
        <f>'Lopsided Margins'!C46</f>
        <v>90676</v>
      </c>
      <c r="D46" s="16" t="n">
        <f>SUM(B46:C46)</f>
        <v>190290</v>
      </c>
      <c r="E46" s="9" t="n">
        <f>IF(MAX(B46:C46)=B46,0,B46)</f>
        <v>0</v>
      </c>
      <c r="F46" s="13" t="n">
        <f>IF(MAX(B46:C46)=B46,C46,0)</f>
        <v>90676</v>
      </c>
      <c r="G46" s="16" t="n">
        <f>D46/2</f>
        <v>95145</v>
      </c>
      <c r="H46" s="9" t="n">
        <f>IF(MAX(B46:C46)=B46,B46-G46,0)</f>
        <v>4469</v>
      </c>
      <c r="I46" s="13" t="n">
        <f>IF(MAX(B46:C46)=B46,0,C46-G46)</f>
        <v>0</v>
      </c>
      <c r="J46" s="9" t="n">
        <f>MAX(E46,H46)</f>
        <v>4469</v>
      </c>
      <c r="K46" s="13" t="n">
        <f>MAX(F46,I46)</f>
        <v>90676</v>
      </c>
      <c r="L46" s="26"/>
    </row>
    <row r="47">
      <c r="A47" s="5" t="n">
        <v>45</v>
      </c>
      <c r="B47" s="9" t="n">
        <f>'Lopsided Margins'!B47</f>
        <v>88870</v>
      </c>
      <c r="C47" s="13" t="n">
        <f>'Lopsided Margins'!C47</f>
        <v>151529</v>
      </c>
      <c r="D47" s="16" t="n">
        <f>SUM(B47:C47)</f>
        <v>240399</v>
      </c>
      <c r="E47" s="9" t="n">
        <f>IF(MAX(B47:C47)=B47,0,B47)</f>
        <v>88870</v>
      </c>
      <c r="F47" s="13" t="n">
        <f>IF(MAX(B47:C47)=B47,C47,0)</f>
        <v>0</v>
      </c>
      <c r="G47" s="16" t="n">
        <f>D47/2</f>
        <v>120199.5</v>
      </c>
      <c r="H47" s="9" t="n">
        <f>IF(MAX(B47:C47)=B47,B47-G47,0)</f>
        <v>0</v>
      </c>
      <c r="I47" s="13" t="n">
        <f>IF(MAX(B47:C47)=B47,0,C47-G47)</f>
        <v>31329.5</v>
      </c>
      <c r="J47" s="9" t="n">
        <f>MAX(E47,H47)</f>
        <v>88870</v>
      </c>
      <c r="K47" s="13" t="n">
        <f>MAX(F47,I47)</f>
        <v>31329.5</v>
      </c>
      <c r="L47" s="26"/>
    </row>
    <row r="48">
      <c r="A48" s="5" t="n">
        <v>46</v>
      </c>
      <c r="B48" s="9" t="n">
        <f>'Lopsided Margins'!B48</f>
        <v>100201</v>
      </c>
      <c r="C48" s="13" t="n">
        <f>'Lopsided Margins'!C48</f>
        <v>91010</v>
      </c>
      <c r="D48" s="16" t="n">
        <f>SUM(B48:C48)</f>
        <v>191211</v>
      </c>
      <c r="E48" s="9" t="n">
        <f>IF(MAX(B48:C48)=B48,0,B48)</f>
        <v>0</v>
      </c>
      <c r="F48" s="13" t="n">
        <f>IF(MAX(B48:C48)=B48,C48,0)</f>
        <v>91010</v>
      </c>
      <c r="G48" s="16" t="n">
        <f>D48/2</f>
        <v>95605.5</v>
      </c>
      <c r="H48" s="9" t="n">
        <f>IF(MAX(B48:C48)=B48,B48-G48,0)</f>
        <v>4595.5</v>
      </c>
      <c r="I48" s="13" t="n">
        <f>IF(MAX(B48:C48)=B48,0,C48-G48)</f>
        <v>0</v>
      </c>
      <c r="J48" s="9" t="n">
        <f>MAX(E48,H48)</f>
        <v>4595.5</v>
      </c>
      <c r="K48" s="13" t="n">
        <f>MAX(F48,I48)</f>
        <v>91010</v>
      </c>
      <c r="L48" s="26"/>
    </row>
    <row r="49">
      <c r="A49" s="5" t="n">
        <v>47</v>
      </c>
      <c r="B49" s="9" t="n">
        <f>'Lopsided Margins'!B49</f>
        <v>180851</v>
      </c>
      <c r="C49" s="13" t="n">
        <f>'Lopsided Margins'!C49</f>
        <v>108398</v>
      </c>
      <c r="D49" s="16" t="n">
        <f>SUM(B49:C49)</f>
        <v>289249</v>
      </c>
      <c r="E49" s="9" t="n">
        <f>IF(MAX(B49:C49)=B49,0,B49)</f>
        <v>0</v>
      </c>
      <c r="F49" s="13" t="n">
        <f>IF(MAX(B49:C49)=B49,C49,0)</f>
        <v>108398</v>
      </c>
      <c r="G49" s="16" t="n">
        <f>D49/2</f>
        <v>144624.5</v>
      </c>
      <c r="H49" s="9" t="n">
        <f>IF(MAX(B49:C49)=B49,B49-G49,0)</f>
        <v>36226.5</v>
      </c>
      <c r="I49" s="13" t="n">
        <f>IF(MAX(B49:C49)=B49,0,C49-G49)</f>
        <v>0</v>
      </c>
      <c r="J49" s="9" t="n">
        <f>MAX(E49,H49)</f>
        <v>36226.5</v>
      </c>
      <c r="K49" s="13" t="n">
        <f>MAX(F49,I49)</f>
        <v>108398</v>
      </c>
      <c r="L49" s="26"/>
    </row>
    <row r="50">
      <c r="A50" s="5" t="n">
        <v>48</v>
      </c>
      <c r="B50" s="9" t="n">
        <f>'Lopsided Margins'!B50</f>
        <v>149718</v>
      </c>
      <c r="C50" s="13" t="n">
        <f>'Lopsided Margins'!C50</f>
        <v>139852</v>
      </c>
      <c r="D50" s="16" t="n">
        <f>SUM(B50:C50)</f>
        <v>289570</v>
      </c>
      <c r="E50" s="9" t="n">
        <f>IF(MAX(B50:C50)=B50,0,B50)</f>
        <v>0</v>
      </c>
      <c r="F50" s="13" t="n">
        <f>IF(MAX(B50:C50)=B50,C50,0)</f>
        <v>139852</v>
      </c>
      <c r="G50" s="16" t="n">
        <f>D50/2</f>
        <v>144785</v>
      </c>
      <c r="H50" s="9" t="n">
        <f>IF(MAX(B50:C50)=B50,B50-G50,0)</f>
        <v>4933</v>
      </c>
      <c r="I50" s="13" t="n">
        <f>IF(MAX(B50:C50)=B50,0,C50-G50)</f>
        <v>0</v>
      </c>
      <c r="J50" s="9" t="n">
        <f>MAX(E50,H50)</f>
        <v>4933</v>
      </c>
      <c r="K50" s="13" t="n">
        <f>MAX(F50,I50)</f>
        <v>139852</v>
      </c>
      <c r="L50" s="26"/>
    </row>
    <row r="51">
      <c r="A51" s="5" t="n">
        <v>49</v>
      </c>
      <c r="B51" s="9" t="n">
        <f>'Lopsided Margins'!B51</f>
        <v>115398</v>
      </c>
      <c r="C51" s="13" t="n">
        <f>'Lopsided Margins'!C51</f>
        <v>141193</v>
      </c>
      <c r="D51" s="16" t="n">
        <f>SUM(B51:C51)</f>
        <v>256591</v>
      </c>
      <c r="E51" s="9" t="n">
        <f>IF(MAX(B51:C51)=B51,0,B51)</f>
        <v>115398</v>
      </c>
      <c r="F51" s="13" t="n">
        <f>IF(MAX(B51:C51)=B51,C51,0)</f>
        <v>0</v>
      </c>
      <c r="G51" s="16" t="n">
        <f>D51/2</f>
        <v>128295.5</v>
      </c>
      <c r="H51" s="9" t="n">
        <f>IF(MAX(B51:C51)=B51,B51-G51,0)</f>
        <v>0</v>
      </c>
      <c r="I51" s="13" t="n">
        <f>IF(MAX(B51:C51)=B51,0,C51-G51)</f>
        <v>12897.5</v>
      </c>
      <c r="J51" s="9" t="n">
        <f>MAX(E51,H51)</f>
        <v>115398</v>
      </c>
      <c r="K51" s="13" t="n">
        <f>MAX(F51,I51)</f>
        <v>12897.5</v>
      </c>
      <c r="L51" s="26"/>
    </row>
    <row r="52">
      <c r="A52" s="5" t="n">
        <v>50</v>
      </c>
      <c r="B52" s="9" t="n">
        <f>'Lopsided Margins'!B52</f>
        <v>94713</v>
      </c>
      <c r="C52" s="13" t="n">
        <f>'Lopsided Margins'!C52</f>
        <v>166733</v>
      </c>
      <c r="D52" s="16" t="n">
        <f>SUM(B52:C52)</f>
        <v>261446</v>
      </c>
      <c r="E52" s="9" t="n">
        <f>IF(MAX(B52:C52)=B52,0,B52)</f>
        <v>94713</v>
      </c>
      <c r="F52" s="13" t="n">
        <f>IF(MAX(B52:C52)=B52,C52,0)</f>
        <v>0</v>
      </c>
      <c r="G52" s="16" t="n">
        <f>D52/2</f>
        <v>130723</v>
      </c>
      <c r="H52" s="9" t="n">
        <f>IF(MAX(B52:C52)=B52,B52-G52,0)</f>
        <v>0</v>
      </c>
      <c r="I52" s="13" t="n">
        <f>IF(MAX(B52:C52)=B52,0,C52-G52)</f>
        <v>36010</v>
      </c>
      <c r="J52" s="9" t="n">
        <f>MAX(E52,H52)</f>
        <v>94713</v>
      </c>
      <c r="K52" s="13" t="n">
        <f>MAX(F52,I52)</f>
        <v>36010</v>
      </c>
      <c r="L52" s="26"/>
    </row>
    <row r="53">
      <c r="A53" s="5" t="n">
        <v>51</v>
      </c>
      <c r="B53" s="9" t="n">
        <f>'Lopsided Margins'!B53</f>
        <v>111130</v>
      </c>
      <c r="C53" s="13" t="n">
        <f>'Lopsided Margins'!C53</f>
        <v>165219</v>
      </c>
      <c r="D53" s="16" t="n">
        <f>SUM(B53:C53)</f>
        <v>276349</v>
      </c>
      <c r="E53" s="9" t="n">
        <f>IF(MAX(B53:C53)=B53,0,B53)</f>
        <v>111130</v>
      </c>
      <c r="F53" s="13" t="n">
        <f>IF(MAX(B53:C53)=B53,C53,0)</f>
        <v>0</v>
      </c>
      <c r="G53" s="16" t="n">
        <f>D53/2</f>
        <v>138174.5</v>
      </c>
      <c r="H53" s="9" t="n">
        <f>IF(MAX(B53:C53)=B53,B53-G53,0)</f>
        <v>0</v>
      </c>
      <c r="I53" s="13" t="n">
        <f>IF(MAX(B53:C53)=B53,0,C53-G53)</f>
        <v>27044.5</v>
      </c>
      <c r="J53" s="9" t="n">
        <f>MAX(E53,H53)</f>
        <v>111130</v>
      </c>
      <c r="K53" s="13" t="n">
        <f>MAX(F53,I53)</f>
        <v>27044.5</v>
      </c>
      <c r="L53" s="26"/>
    </row>
    <row r="54">
      <c r="A54" s="5" t="n">
        <v>52</v>
      </c>
      <c r="B54" s="9" t="n">
        <f>'Lopsided Margins'!B54</f>
        <v>114803</v>
      </c>
      <c r="C54" s="13" t="n">
        <f>'Lopsided Margins'!C54</f>
        <v>156082</v>
      </c>
      <c r="D54" s="16" t="n">
        <f>SUM(B54:C54)</f>
        <v>270885</v>
      </c>
      <c r="E54" s="9" t="n">
        <f>IF(MAX(B54:C54)=B54,0,B54)</f>
        <v>114803</v>
      </c>
      <c r="F54" s="13" t="n">
        <f>IF(MAX(B54:C54)=B54,C54,0)</f>
        <v>0</v>
      </c>
      <c r="G54" s="16" t="n">
        <f>D54/2</f>
        <v>135442.5</v>
      </c>
      <c r="H54" s="9" t="n">
        <f>IF(MAX(B54:C54)=B54,B54-G54,0)</f>
        <v>0</v>
      </c>
      <c r="I54" s="13" t="n">
        <f>IF(MAX(B54:C54)=B54,0,C54-G54)</f>
        <v>20639.5</v>
      </c>
      <c r="J54" s="9" t="n">
        <f>MAX(E54,H54)</f>
        <v>114803</v>
      </c>
      <c r="K54" s="13" t="n">
        <f>MAX(F54,I54)</f>
        <v>20639.5</v>
      </c>
      <c r="L54" s="26"/>
    </row>
    <row r="55">
      <c r="A55" s="5" t="n">
        <v>53</v>
      </c>
      <c r="B55" s="9" t="n">
        <f>'Lopsided Margins'!B55</f>
        <v>130313</v>
      </c>
      <c r="C55" s="13" t="n">
        <f>'Lopsided Margins'!C55</f>
        <v>54774</v>
      </c>
      <c r="D55" s="16" t="n">
        <f>SUM(B55:C55)</f>
        <v>185087</v>
      </c>
      <c r="E55" s="9" t="n">
        <f>IF(MAX(B55:C55)=B55,0,B55)</f>
        <v>0</v>
      </c>
      <c r="F55" s="13" t="n">
        <f>IF(MAX(B55:C55)=B55,C55,0)</f>
        <v>54774</v>
      </c>
      <c r="G55" s="16" t="n">
        <f>D55/2</f>
        <v>92543.5</v>
      </c>
      <c r="H55" s="9" t="n">
        <f>IF(MAX(B55:C55)=B55,B55-G55,0)</f>
        <v>37769.5</v>
      </c>
      <c r="I55" s="13" t="n">
        <f>IF(MAX(B55:C55)=B55,0,C55-G55)</f>
        <v>0</v>
      </c>
      <c r="J55" s="9" t="n">
        <f>MAX(E55,H55)</f>
        <v>37769.5</v>
      </c>
      <c r="K55" s="13" t="n">
        <f>MAX(F55,I55)</f>
        <v>54774</v>
      </c>
      <c r="L55" s="26"/>
    </row>
    <row r="56">
      <c r="A56" s="5" t="n">
        <v>54</v>
      </c>
      <c r="B56" s="9" t="n">
        <f>'Lopsided Margins'!B56</f>
        <v>127975</v>
      </c>
      <c r="C56" s="13" t="n">
        <f>'Lopsided Margins'!C56</f>
        <v>139111</v>
      </c>
      <c r="D56" s="16" t="n">
        <f>SUM(B56:C56)</f>
        <v>267086</v>
      </c>
      <c r="E56" s="9" t="n">
        <f>IF(MAX(B56:C56)=B56,0,B56)</f>
        <v>127975</v>
      </c>
      <c r="F56" s="13" t="n">
        <f>IF(MAX(B56:C56)=B56,C56,0)</f>
        <v>0</v>
      </c>
      <c r="G56" s="16" t="n">
        <f>D56/2</f>
        <v>133543</v>
      </c>
      <c r="H56" s="9" t="n">
        <f>IF(MAX(B56:C56)=B56,B56-G56,0)</f>
        <v>0</v>
      </c>
      <c r="I56" s="13" t="n">
        <f>IF(MAX(B56:C56)=B56,0,C56-G56)</f>
        <v>5568</v>
      </c>
      <c r="J56" s="9" t="n">
        <f>MAX(E56,H56)</f>
        <v>127975</v>
      </c>
      <c r="K56" s="13" t="n">
        <f>MAX(F56,I56)</f>
        <v>5568</v>
      </c>
      <c r="L56" s="26"/>
    </row>
    <row r="57">
      <c r="A57" s="5" t="n">
        <v>55</v>
      </c>
      <c r="B57" s="9" t="n">
        <f>'Lopsided Margins'!B57</f>
        <v>128407</v>
      </c>
      <c r="C57" s="13" t="n">
        <f>'Lopsided Margins'!C57</f>
        <v>137674</v>
      </c>
      <c r="D57" s="16" t="n">
        <f>SUM(B57:C57)</f>
        <v>266081</v>
      </c>
      <c r="E57" s="9" t="n">
        <f>IF(MAX(B57:C57)=B57,0,B57)</f>
        <v>128407</v>
      </c>
      <c r="F57" s="13" t="n">
        <f>IF(MAX(B57:C57)=B57,C57,0)</f>
        <v>0</v>
      </c>
      <c r="G57" s="16" t="n">
        <f>D57/2</f>
        <v>133040.5</v>
      </c>
      <c r="H57" s="9" t="n">
        <f>IF(MAX(B57:C57)=B57,B57-G57,0)</f>
        <v>0</v>
      </c>
      <c r="I57" s="13" t="n">
        <f>IF(MAX(B57:C57)=B57,0,C57-G57)</f>
        <v>4633.5</v>
      </c>
      <c r="J57" s="9" t="n">
        <f>MAX(E57,H57)</f>
        <v>128407</v>
      </c>
      <c r="K57" s="13" t="n">
        <f>MAX(F57,I57)</f>
        <v>4633.5</v>
      </c>
      <c r="L57" s="26"/>
    </row>
    <row r="58">
      <c r="A58" s="5" t="n">
        <v>56</v>
      </c>
      <c r="B58" s="9" t="n">
        <f>'Lopsided Margins'!B58</f>
        <v>139638</v>
      </c>
      <c r="C58" s="13" t="n">
        <f>'Lopsided Margins'!C58</f>
        <v>117551</v>
      </c>
      <c r="D58" s="16" t="n">
        <f>SUM(B58:C58)</f>
        <v>257189</v>
      </c>
      <c r="E58" s="9" t="n">
        <f>IF(MAX(B58:C58)=B58,0,B58)</f>
        <v>0</v>
      </c>
      <c r="F58" s="13" t="n">
        <f>IF(MAX(B58:C58)=B58,C58,0)</f>
        <v>117551</v>
      </c>
      <c r="G58" s="16" t="n">
        <f>D58/2</f>
        <v>128594.5</v>
      </c>
      <c r="H58" s="9" t="n">
        <f>IF(MAX(B58:C58)=B58,B58-G58,0)</f>
        <v>11043.5</v>
      </c>
      <c r="I58" s="13" t="n">
        <f>IF(MAX(B58:C58)=B58,0,C58-G58)</f>
        <v>0</v>
      </c>
      <c r="J58" s="9" t="n">
        <f>MAX(E58,H58)</f>
        <v>11043.5</v>
      </c>
      <c r="K58" s="13" t="n">
        <f>MAX(F58,I58)</f>
        <v>117551</v>
      </c>
      <c r="L58" s="26"/>
    </row>
    <row r="59">
      <c r="A59" s="5" t="n">
        <v>57</v>
      </c>
      <c r="B59" s="9" t="n">
        <f>'Lopsided Margins'!B59</f>
        <v>101261</v>
      </c>
      <c r="C59" s="13" t="n">
        <f>'Lopsided Margins'!C59</f>
        <v>103557</v>
      </c>
      <c r="D59" s="16" t="n">
        <f>SUM(B59:C59)</f>
        <v>204818</v>
      </c>
      <c r="E59" s="9" t="n">
        <f>IF(MAX(B59:C59)=B59,0,B59)</f>
        <v>101261</v>
      </c>
      <c r="F59" s="13" t="n">
        <f>IF(MAX(B59:C59)=B59,C59,0)</f>
        <v>0</v>
      </c>
      <c r="G59" s="16" t="n">
        <f>D59/2</f>
        <v>102409</v>
      </c>
      <c r="H59" s="9" t="n">
        <f>IF(MAX(B59:C59)=B59,B59-G59,0)</f>
        <v>0</v>
      </c>
      <c r="I59" s="13" t="n">
        <f>IF(MAX(B59:C59)=B59,0,C59-G59)</f>
        <v>1148</v>
      </c>
      <c r="J59" s="9" t="n">
        <f>MAX(E59,H59)</f>
        <v>101261</v>
      </c>
      <c r="K59" s="13" t="n">
        <f>MAX(F59,I59)</f>
        <v>1148</v>
      </c>
      <c r="L59" s="26"/>
    </row>
    <row r="60">
      <c r="A60" s="5" t="n">
        <v>58</v>
      </c>
      <c r="B60" s="9" t="n">
        <f>'Lopsided Margins'!B60</f>
        <v>111853</v>
      </c>
      <c r="C60" s="13" t="n">
        <f>'Lopsided Margins'!C60</f>
        <v>108918</v>
      </c>
      <c r="D60" s="16" t="n">
        <f>SUM(B60:C60)</f>
        <v>220771</v>
      </c>
      <c r="E60" s="9" t="n">
        <f>IF(MAX(B60:C60)=B60,0,B60)</f>
        <v>0</v>
      </c>
      <c r="F60" s="13" t="n">
        <f>IF(MAX(B60:C60)=B60,C60,0)</f>
        <v>108918</v>
      </c>
      <c r="G60" s="16" t="n">
        <f>D60/2</f>
        <v>110385.5</v>
      </c>
      <c r="H60" s="9" t="n">
        <f>IF(MAX(B60:C60)=B60,B60-G60,0)</f>
        <v>1467.5</v>
      </c>
      <c r="I60" s="13" t="n">
        <f>IF(MAX(B60:C60)=B60,0,C60-G60)</f>
        <v>0</v>
      </c>
      <c r="J60" s="9" t="n">
        <f>MAX(E60,H60)</f>
        <v>1467.5</v>
      </c>
      <c r="K60" s="13" t="n">
        <f>MAX(F60,I60)</f>
        <v>108918</v>
      </c>
      <c r="L60" s="26"/>
    </row>
    <row r="61">
      <c r="A61" s="5" t="n">
        <v>59</v>
      </c>
      <c r="B61" s="9" t="n">
        <f>'Lopsided Margins'!B61</f>
        <v>96291</v>
      </c>
      <c r="C61" s="13" t="n">
        <f>'Lopsided Margins'!C61</f>
        <v>153507</v>
      </c>
      <c r="D61" s="16" t="n">
        <f>SUM(B61:C61)</f>
        <v>249798</v>
      </c>
      <c r="E61" s="9" t="n">
        <f>IF(MAX(B61:C61)=B61,0,B61)</f>
        <v>96291</v>
      </c>
      <c r="F61" s="13" t="n">
        <f>IF(MAX(B61:C61)=B61,C61,0)</f>
        <v>0</v>
      </c>
      <c r="G61" s="16" t="n">
        <f>D61/2</f>
        <v>124899</v>
      </c>
      <c r="H61" s="9" t="n">
        <f>IF(MAX(B61:C61)=B61,B61-G61,0)</f>
        <v>0</v>
      </c>
      <c r="I61" s="13" t="n">
        <f>IF(MAX(B61:C61)=B61,0,C61-G61)</f>
        <v>28608</v>
      </c>
      <c r="J61" s="9" t="n">
        <f>MAX(E61,H61)</f>
        <v>96291</v>
      </c>
      <c r="K61" s="13" t="n">
        <f>MAX(F61,I61)</f>
        <v>28608</v>
      </c>
      <c r="L61" s="26"/>
    </row>
    <row r="62">
      <c r="A62" s="5" t="n">
        <v>60</v>
      </c>
      <c r="B62" s="9" t="n">
        <f>'Lopsided Margins'!B62</f>
        <v>111641</v>
      </c>
      <c r="C62" s="13" t="n">
        <f>'Lopsided Margins'!C62</f>
        <v>136975</v>
      </c>
      <c r="D62" s="16" t="n">
        <f>SUM(B62:C62)</f>
        <v>248616</v>
      </c>
      <c r="E62" s="9" t="n">
        <f>IF(MAX(B62:C62)=B62,0,B62)</f>
        <v>111641</v>
      </c>
      <c r="F62" s="13" t="n">
        <f>IF(MAX(B62:C62)=B62,C62,0)</f>
        <v>0</v>
      </c>
      <c r="G62" s="16" t="n">
        <f>D62/2</f>
        <v>124308</v>
      </c>
      <c r="H62" s="9" t="n">
        <f>IF(MAX(B62:C62)=B62,B62-G62,0)</f>
        <v>0</v>
      </c>
      <c r="I62" s="13" t="n">
        <f>IF(MAX(B62:C62)=B62,0,C62-G62)</f>
        <v>12667</v>
      </c>
      <c r="J62" s="9" t="n">
        <f>MAX(E62,H62)</f>
        <v>111641</v>
      </c>
      <c r="K62" s="13" t="n">
        <f>MAX(F62,I62)</f>
        <v>12667</v>
      </c>
      <c r="L62" s="26"/>
    </row>
    <row r="63">
      <c r="A63" s="5" t="n">
        <v>61</v>
      </c>
      <c r="B63" s="9" t="n">
        <f>'Lopsided Margins'!B63</f>
        <v>126723</v>
      </c>
      <c r="C63" s="13" t="n">
        <f>'Lopsided Margins'!C63</f>
        <v>112939</v>
      </c>
      <c r="D63" s="16" t="n">
        <f>SUM(B63:C63)</f>
        <v>239662</v>
      </c>
      <c r="E63" s="9" t="n">
        <f>IF(MAX(B63:C63)=B63,0,B63)</f>
        <v>0</v>
      </c>
      <c r="F63" s="13" t="n">
        <f>IF(MAX(B63:C63)=B63,C63,0)</f>
        <v>112939</v>
      </c>
      <c r="G63" s="16" t="n">
        <f>D63/2</f>
        <v>119831</v>
      </c>
      <c r="H63" s="9" t="n">
        <f>IF(MAX(B63:C63)=B63,B63-G63,0)</f>
        <v>6892</v>
      </c>
      <c r="I63" s="13" t="n">
        <f>IF(MAX(B63:C63)=B63,0,C63-G63)</f>
        <v>0</v>
      </c>
      <c r="J63" s="9" t="n">
        <f>MAX(E63,H63)</f>
        <v>6892</v>
      </c>
      <c r="K63" s="13" t="n">
        <f>MAX(F63,I63)</f>
        <v>112939</v>
      </c>
      <c r="L63" s="26"/>
    </row>
    <row r="64">
      <c r="A64" s="5" t="n">
        <v>62</v>
      </c>
      <c r="B64" s="9" t="n">
        <f>'Lopsided Margins'!B64</f>
        <v>127477</v>
      </c>
      <c r="C64" s="13" t="n">
        <f>'Lopsided Margins'!C64</f>
        <v>123729</v>
      </c>
      <c r="D64" s="16" t="n">
        <f>SUM(B64:C64)</f>
        <v>251206</v>
      </c>
      <c r="E64" s="9" t="n">
        <f>IF(MAX(B64:C64)=B64,0,B64)</f>
        <v>0</v>
      </c>
      <c r="F64" s="13" t="n">
        <f>IF(MAX(B64:C64)=B64,C64,0)</f>
        <v>123729</v>
      </c>
      <c r="G64" s="16" t="n">
        <f>D64/2</f>
        <v>125603</v>
      </c>
      <c r="H64" s="9" t="n">
        <f>IF(MAX(B64:C64)=B64,B64-G64,0)</f>
        <v>1874</v>
      </c>
      <c r="I64" s="13" t="n">
        <f>IF(MAX(B64:C64)=B64,0,C64-G64)</f>
        <v>0</v>
      </c>
      <c r="J64" s="9" t="n">
        <f>MAX(E64,H64)</f>
        <v>1874</v>
      </c>
      <c r="K64" s="13" t="n">
        <f>MAX(F64,I64)</f>
        <v>123729</v>
      </c>
      <c r="L64" s="26"/>
    </row>
    <row r="65">
      <c r="A65" s="5" t="n">
        <v>63</v>
      </c>
      <c r="B65" s="9" t="n">
        <f>'Lopsided Margins'!B65</f>
        <v>101281</v>
      </c>
      <c r="C65" s="13" t="n">
        <f>'Lopsided Margins'!C65</f>
        <v>150135</v>
      </c>
      <c r="D65" s="16" t="n">
        <f>SUM(B65:C65)</f>
        <v>251416</v>
      </c>
      <c r="E65" s="9" t="n">
        <f>IF(MAX(B65:C65)=B65,0,B65)</f>
        <v>101281</v>
      </c>
      <c r="F65" s="13" t="n">
        <f>IF(MAX(B65:C65)=B65,C65,0)</f>
        <v>0</v>
      </c>
      <c r="G65" s="16" t="n">
        <f>D65/2</f>
        <v>125708</v>
      </c>
      <c r="H65" s="9" t="n">
        <f>IF(MAX(B65:C65)=B65,B65-G65,0)</f>
        <v>0</v>
      </c>
      <c r="I65" s="13" t="n">
        <f>IF(MAX(B65:C65)=B65,0,C65-G65)</f>
        <v>24427</v>
      </c>
      <c r="J65" s="9" t="n">
        <f>MAX(E65,H65)</f>
        <v>101281</v>
      </c>
      <c r="K65" s="13" t="n">
        <f>MAX(F65,I65)</f>
        <v>24427</v>
      </c>
      <c r="L65" s="26"/>
    </row>
    <row r="66">
      <c r="A66" s="5" t="n">
        <v>64</v>
      </c>
      <c r="B66" s="9" t="n">
        <f>'Lopsided Margins'!B66</f>
        <v>101460</v>
      </c>
      <c r="C66" s="13" t="n">
        <f>'Lopsided Margins'!C66</f>
        <v>120675</v>
      </c>
      <c r="D66" s="16" t="n">
        <f>SUM(B66:C66)</f>
        <v>222135</v>
      </c>
      <c r="E66" s="9" t="n">
        <f>IF(MAX(B66:C66)=B66,0,B66)</f>
        <v>101460</v>
      </c>
      <c r="F66" s="13" t="n">
        <f>IF(MAX(B66:C66)=B66,C66,0)</f>
        <v>0</v>
      </c>
      <c r="G66" s="16" t="n">
        <f>D66/2</f>
        <v>111067.5</v>
      </c>
      <c r="H66" s="9" t="n">
        <f>IF(MAX(B66:C66)=B66,B66-G66,0)</f>
        <v>0</v>
      </c>
      <c r="I66" s="13" t="n">
        <f>IF(MAX(B66:C66)=B66,0,C66-G66)</f>
        <v>9607.5</v>
      </c>
      <c r="J66" s="9" t="n">
        <f>MAX(E66,H66)</f>
        <v>101460</v>
      </c>
      <c r="K66" s="13" t="n">
        <f>MAX(F66,I66)</f>
        <v>9607.5</v>
      </c>
      <c r="L66" s="26"/>
    </row>
    <row r="67">
      <c r="A67" s="5" t="n">
        <v>65</v>
      </c>
      <c r="B67" s="9" t="n">
        <f>'Lopsided Margins'!B67</f>
        <v>85900</v>
      </c>
      <c r="C67" s="13" t="n">
        <f>'Lopsided Margins'!C67</f>
        <v>163986</v>
      </c>
      <c r="D67" s="16" t="n">
        <f>SUM(B67:C67)</f>
        <v>249886</v>
      </c>
      <c r="E67" s="9" t="n">
        <f>IF(MAX(B67:C67)=B67,0,B67)</f>
        <v>85900</v>
      </c>
      <c r="F67" s="13" t="n">
        <f>IF(MAX(B67:C67)=B67,C67,0)</f>
        <v>0</v>
      </c>
      <c r="G67" s="16" t="n">
        <f>D67/2</f>
        <v>124943</v>
      </c>
      <c r="H67" s="9" t="n">
        <f>IF(MAX(B67:C67)=B67,B67-G67,0)</f>
        <v>0</v>
      </c>
      <c r="I67" s="13" t="n">
        <f>IF(MAX(B67:C67)=B67,0,C67-G67)</f>
        <v>39043</v>
      </c>
      <c r="J67" s="9" t="n">
        <f>MAX(E67,H67)</f>
        <v>85900</v>
      </c>
      <c r="K67" s="13" t="n">
        <f>MAX(F67,I67)</f>
        <v>39043</v>
      </c>
      <c r="L67" s="26"/>
    </row>
    <row r="68">
      <c r="A68" s="5" t="n">
        <v>66</v>
      </c>
      <c r="B68" s="9" t="n">
        <f>'Lopsided Margins'!B68</f>
        <v>98092</v>
      </c>
      <c r="C68" s="13" t="n">
        <f>'Lopsided Margins'!C68</f>
        <v>173887</v>
      </c>
      <c r="D68" s="16" t="n">
        <f>SUM(B68:C68)</f>
        <v>271979</v>
      </c>
      <c r="E68" s="9" t="n">
        <f>IF(MAX(B68:C68)=B68,0,B68)</f>
        <v>98092</v>
      </c>
      <c r="F68" s="13" t="n">
        <f>IF(MAX(B68:C68)=B68,C68,0)</f>
        <v>0</v>
      </c>
      <c r="G68" s="16" t="n">
        <f>D68/2</f>
        <v>135989.5</v>
      </c>
      <c r="H68" s="9" t="n">
        <f>IF(MAX(B68:C68)=B68,B68-G68,0)</f>
        <v>0</v>
      </c>
      <c r="I68" s="13" t="n">
        <f>IF(MAX(B68:C68)=B68,0,C68-G68)</f>
        <v>37897.5</v>
      </c>
      <c r="J68" s="9" t="n">
        <f>MAX(E68,H68)</f>
        <v>98092</v>
      </c>
      <c r="K68" s="13" t="n">
        <f>MAX(F68,I68)</f>
        <v>37897.5</v>
      </c>
      <c r="L68" s="26"/>
    </row>
    <row r="69">
      <c r="A69" s="5" t="n">
        <v>67</v>
      </c>
      <c r="B69" s="9" t="n">
        <f>'Lopsided Margins'!B69</f>
        <v>115617</v>
      </c>
      <c r="C69" s="13" t="n">
        <f>'Lopsided Margins'!C69</f>
        <v>135800</v>
      </c>
      <c r="D69" s="16" t="n">
        <f>SUM(B69:C69)</f>
        <v>251417</v>
      </c>
      <c r="E69" s="9" t="n">
        <f>IF(MAX(B69:C69)=B69,0,B69)</f>
        <v>115617</v>
      </c>
      <c r="F69" s="13" t="n">
        <f>IF(MAX(B69:C69)=B69,C69,0)</f>
        <v>0</v>
      </c>
      <c r="G69" s="16" t="n">
        <f>D69/2</f>
        <v>125708.5</v>
      </c>
      <c r="H69" s="9" t="n">
        <f>IF(MAX(B69:C69)=B69,B69-G69,0)</f>
        <v>0</v>
      </c>
      <c r="I69" s="13" t="n">
        <f>IF(MAX(B69:C69)=B69,0,C69-G69)</f>
        <v>10091.5</v>
      </c>
      <c r="J69" s="9" t="n">
        <f>MAX(E69,H69)</f>
        <v>115617</v>
      </c>
      <c r="K69" s="13" t="n">
        <f>MAX(F69,I69)</f>
        <v>10091.5</v>
      </c>
      <c r="L69" s="26"/>
    </row>
    <row r="70">
      <c r="A70" s="5" t="n">
        <v>68</v>
      </c>
      <c r="B70" s="9" t="n">
        <f>'Lopsided Margins'!B70</f>
        <v>129080</v>
      </c>
      <c r="C70" s="13" t="n">
        <f>'Lopsided Margins'!C70</f>
        <v>126754</v>
      </c>
      <c r="D70" s="16" t="n">
        <f>SUM(B70:C70)</f>
        <v>255834</v>
      </c>
      <c r="E70" s="9" t="n">
        <f>IF(MAX(B70:C70)=B70,0,B70)</f>
        <v>0</v>
      </c>
      <c r="F70" s="13" t="n">
        <f>IF(MAX(B70:C70)=B70,C70,0)</f>
        <v>126754</v>
      </c>
      <c r="G70" s="16" t="n">
        <f>D70/2</f>
        <v>127917</v>
      </c>
      <c r="H70" s="9" t="n">
        <f>IF(MAX(B70:C70)=B70,B70-G70,0)</f>
        <v>1163</v>
      </c>
      <c r="I70" s="13" t="n">
        <f>IF(MAX(B70:C70)=B70,0,C70-G70)</f>
        <v>0</v>
      </c>
      <c r="J70" s="9" t="n">
        <f>MAX(E70,H70)</f>
        <v>1163</v>
      </c>
      <c r="K70" s="13" t="n">
        <f>MAX(F70,I70)</f>
        <v>126754</v>
      </c>
      <c r="L70" s="26"/>
    </row>
    <row r="71">
      <c r="A71" s="5" t="n">
        <v>69</v>
      </c>
      <c r="B71" s="9" t="n">
        <f>'Lopsided Margins'!B71</f>
        <v>147237</v>
      </c>
      <c r="C71" s="13" t="n">
        <f>'Lopsided Margins'!C71</f>
        <v>92384</v>
      </c>
      <c r="D71" s="16" t="n">
        <f>SUM(B71:C71)</f>
        <v>239621</v>
      </c>
      <c r="E71" s="9" t="n">
        <f>IF(MAX(B71:C71)=B71,0,B71)</f>
        <v>0</v>
      </c>
      <c r="F71" s="13" t="n">
        <f>IF(MAX(B71:C71)=B71,C71,0)</f>
        <v>92384</v>
      </c>
      <c r="G71" s="16" t="n">
        <f>D71/2</f>
        <v>119810.5</v>
      </c>
      <c r="H71" s="9" t="n">
        <f>IF(MAX(B71:C71)=B71,B71-G71,0)</f>
        <v>27426.5</v>
      </c>
      <c r="I71" s="13" t="n">
        <f>IF(MAX(B71:C71)=B71,0,C71-G71)</f>
        <v>0</v>
      </c>
      <c r="J71" s="9" t="n">
        <f>MAX(E71,H71)</f>
        <v>27426.5</v>
      </c>
      <c r="K71" s="13" t="n">
        <f>MAX(F71,I71)</f>
        <v>92384</v>
      </c>
      <c r="L71" s="26"/>
    </row>
    <row r="72">
      <c r="A72" s="5" t="n">
        <v>70</v>
      </c>
      <c r="B72" s="9" t="n">
        <f>'Lopsided Margins'!B72</f>
        <v>165790</v>
      </c>
      <c r="C72" s="13" t="n">
        <f>'Lopsided Margins'!C72</f>
        <v>29647</v>
      </c>
      <c r="D72" s="16" t="n">
        <f>SUM(B72:C72)</f>
        <v>195437</v>
      </c>
      <c r="E72" s="9" t="n">
        <f>IF(MAX(B72:C72)=B72,0,B72)</f>
        <v>0</v>
      </c>
      <c r="F72" s="13" t="n">
        <f>IF(MAX(B72:C72)=B72,C72,0)</f>
        <v>29647</v>
      </c>
      <c r="G72" s="16" t="n">
        <f>D72/2</f>
        <v>97718.5</v>
      </c>
      <c r="H72" s="9" t="n">
        <f>IF(MAX(B72:C72)=B72,B72-G72,0)</f>
        <v>68071.5</v>
      </c>
      <c r="I72" s="13" t="n">
        <f>IF(MAX(B72:C72)=B72,0,C72-G72)</f>
        <v>0</v>
      </c>
      <c r="J72" s="9" t="n">
        <f>MAX(E72,H72)</f>
        <v>68071.5</v>
      </c>
      <c r="K72" s="13" t="n">
        <f>MAX(F72,I72)</f>
        <v>29647</v>
      </c>
      <c r="L72" s="26"/>
    </row>
    <row r="73">
      <c r="A73" s="5" t="n">
        <v>71</v>
      </c>
      <c r="B73" s="9" t="n">
        <f>'Lopsided Margins'!B73</f>
        <v>116526</v>
      </c>
      <c r="C73" s="13" t="n">
        <f>'Lopsided Margins'!C73</f>
        <v>139268</v>
      </c>
      <c r="D73" s="16" t="n">
        <f>SUM(B73:C73)</f>
        <v>255794</v>
      </c>
      <c r="E73" s="9" t="n">
        <f>IF(MAX(B73:C73)=B73,0,B73)</f>
        <v>116526</v>
      </c>
      <c r="F73" s="13" t="n">
        <f>IF(MAX(B73:C73)=B73,C73,0)</f>
        <v>0</v>
      </c>
      <c r="G73" s="16" t="n">
        <f>D73/2</f>
        <v>127897</v>
      </c>
      <c r="H73" s="9" t="n">
        <f>IF(MAX(B73:C73)=B73,B73-G73,0)</f>
        <v>0</v>
      </c>
      <c r="I73" s="13" t="n">
        <f>IF(MAX(B73:C73)=B73,0,C73-G73)</f>
        <v>11371</v>
      </c>
      <c r="J73" s="9" t="n">
        <f>MAX(E73,H73)</f>
        <v>116526</v>
      </c>
      <c r="K73" s="13" t="n">
        <f>MAX(F73,I73)</f>
        <v>11371</v>
      </c>
      <c r="L73" s="26"/>
    </row>
    <row r="74">
      <c r="A74" s="5" t="n">
        <v>72</v>
      </c>
      <c r="B74" s="9" t="n">
        <f>'Lopsided Margins'!B74</f>
        <v>123073</v>
      </c>
      <c r="C74" s="13" t="n">
        <f>'Lopsided Margins'!C74</f>
        <v>140174</v>
      </c>
      <c r="D74" s="16" t="n">
        <f>SUM(B74:C74)</f>
        <v>263247</v>
      </c>
      <c r="E74" s="9" t="n">
        <f>IF(MAX(B74:C74)=B74,0,B74)</f>
        <v>123073</v>
      </c>
      <c r="F74" s="13" t="n">
        <f>IF(MAX(B74:C74)=B74,C74,0)</f>
        <v>0</v>
      </c>
      <c r="G74" s="16" t="n">
        <f>D74/2</f>
        <v>131623.5</v>
      </c>
      <c r="H74" s="9" t="n">
        <f>IF(MAX(B74:C74)=B74,B74-G74,0)</f>
        <v>0</v>
      </c>
      <c r="I74" s="13" t="n">
        <f>IF(MAX(B74:C74)=B74,0,C74-G74)</f>
        <v>8550.5</v>
      </c>
      <c r="J74" s="9" t="n">
        <f>MAX(E74,H74)</f>
        <v>123073</v>
      </c>
      <c r="K74" s="13" t="n">
        <f>MAX(F74,I74)</f>
        <v>8550.5</v>
      </c>
      <c r="L74" s="26"/>
    </row>
    <row r="75">
      <c r="A75" s="5" t="n">
        <v>73</v>
      </c>
      <c r="B75" s="9" t="n">
        <f>'Lopsided Margins'!B75</f>
        <v>123483</v>
      </c>
      <c r="C75" s="13" t="n">
        <f>'Lopsided Margins'!C75</f>
        <v>97276</v>
      </c>
      <c r="D75" s="16" t="n">
        <f>SUM(B75:C75)</f>
        <v>220759</v>
      </c>
      <c r="E75" s="9" t="n">
        <f>IF(MAX(B75:C75)=B75,0,B75)</f>
        <v>0</v>
      </c>
      <c r="F75" s="13" t="n">
        <f>IF(MAX(B75:C75)=B75,C75,0)</f>
        <v>97276</v>
      </c>
      <c r="G75" s="16" t="n">
        <f>D75/2</f>
        <v>110379.5</v>
      </c>
      <c r="H75" s="9" t="n">
        <f>IF(MAX(B75:C75)=B75,B75-G75,0)</f>
        <v>13103.5</v>
      </c>
      <c r="I75" s="13" t="n">
        <f>IF(MAX(B75:C75)=B75,0,C75-G75)</f>
        <v>0</v>
      </c>
      <c r="J75" s="9" t="n">
        <f>MAX(E75,H75)</f>
        <v>13103.5</v>
      </c>
      <c r="K75" s="13" t="n">
        <f>MAX(F75,I75)</f>
        <v>97276</v>
      </c>
      <c r="L75" s="26"/>
    </row>
    <row r="76">
      <c r="A76" s="5" t="n">
        <v>74</v>
      </c>
      <c r="B76" s="9" t="n">
        <f>'Lopsided Margins'!B76</f>
        <v>151406</v>
      </c>
      <c r="C76" s="13" t="n">
        <f>'Lopsided Margins'!C76</f>
        <v>69264</v>
      </c>
      <c r="D76" s="16" t="n">
        <f>SUM(B76:C76)</f>
        <v>220670</v>
      </c>
      <c r="E76" s="9" t="n">
        <f>IF(MAX(B76:C76)=B76,0,B76)</f>
        <v>0</v>
      </c>
      <c r="F76" s="13" t="n">
        <f>IF(MAX(B76:C76)=B76,C76,0)</f>
        <v>69264</v>
      </c>
      <c r="G76" s="16" t="n">
        <f>D76/2</f>
        <v>110335</v>
      </c>
      <c r="H76" s="9" t="n">
        <f>IF(MAX(B76:C76)=B76,B76-G76,0)</f>
        <v>41071</v>
      </c>
      <c r="I76" s="13" t="n">
        <f>IF(MAX(B76:C76)=B76,0,C76-G76)</f>
        <v>0</v>
      </c>
      <c r="J76" s="9" t="n">
        <f>MAX(E76,H76)</f>
        <v>41071</v>
      </c>
      <c r="K76" s="13" t="n">
        <f>MAX(F76,I76)</f>
        <v>69264</v>
      </c>
      <c r="L76" s="26"/>
    </row>
    <row r="77">
      <c r="A77" s="5" t="n">
        <v>75</v>
      </c>
      <c r="B77" s="9" t="n">
        <f>'Lopsided Margins'!B77</f>
        <v>154639</v>
      </c>
      <c r="C77" s="13" t="n">
        <f>'Lopsided Margins'!C77</f>
        <v>103181</v>
      </c>
      <c r="D77" s="16" t="n">
        <f>SUM(B77:C77)</f>
        <v>257820</v>
      </c>
      <c r="E77" s="9" t="n">
        <f>IF(MAX(B77:C77)=B77,0,B77)</f>
        <v>0</v>
      </c>
      <c r="F77" s="13" t="n">
        <f>IF(MAX(B77:C77)=B77,C77,0)</f>
        <v>103181</v>
      </c>
      <c r="G77" s="16" t="n">
        <f>D77/2</f>
        <v>128910</v>
      </c>
      <c r="H77" s="9" t="n">
        <f>IF(MAX(B77:C77)=B77,B77-G77,0)</f>
        <v>25729</v>
      </c>
      <c r="I77" s="13" t="n">
        <f>IF(MAX(B77:C77)=B77,0,C77-G77)</f>
        <v>0</v>
      </c>
      <c r="J77" s="9" t="n">
        <f>MAX(E77,H77)</f>
        <v>25729</v>
      </c>
      <c r="K77" s="13" t="n">
        <f>MAX(F77,I77)</f>
        <v>103181</v>
      </c>
      <c r="L77" s="26"/>
    </row>
    <row r="78">
      <c r="A78" s="5" t="n">
        <v>76</v>
      </c>
      <c r="B78" s="9" t="n">
        <f>'Lopsided Margins'!B78</f>
        <v>137003</v>
      </c>
      <c r="C78" s="13" t="n">
        <f>'Lopsided Margins'!C78</f>
        <v>124417</v>
      </c>
      <c r="D78" s="16" t="n">
        <f>SUM(B78:C78)</f>
        <v>261420</v>
      </c>
      <c r="E78" s="9" t="n">
        <f>IF(MAX(B78:C78)=B78,0,B78)</f>
        <v>0</v>
      </c>
      <c r="F78" s="13" t="n">
        <f>IF(MAX(B78:C78)=B78,C78,0)</f>
        <v>124417</v>
      </c>
      <c r="G78" s="16" t="n">
        <f>D78/2</f>
        <v>130710</v>
      </c>
      <c r="H78" s="9" t="n">
        <f>IF(MAX(B78:C78)=B78,B78-G78,0)</f>
        <v>6293</v>
      </c>
      <c r="I78" s="13" t="n">
        <f>IF(MAX(B78:C78)=B78,0,C78-G78)</f>
        <v>0</v>
      </c>
      <c r="J78" s="9" t="n">
        <f>MAX(E78,H78)</f>
        <v>6293</v>
      </c>
      <c r="K78" s="13" t="n">
        <f>MAX(F78,I78)</f>
        <v>124417</v>
      </c>
      <c r="L78" s="26"/>
    </row>
    <row r="79">
      <c r="A79" s="5" t="n">
        <v>77</v>
      </c>
      <c r="B79" s="9" t="n">
        <f>'Lopsided Margins'!B79</f>
        <v>150667</v>
      </c>
      <c r="C79" s="13" t="n">
        <f>'Lopsided Margins'!C79</f>
        <v>91452</v>
      </c>
      <c r="D79" s="16" t="n">
        <f>SUM(B79:C79)</f>
        <v>242119</v>
      </c>
      <c r="E79" s="9" t="n">
        <f>IF(MAX(B79:C79)=B79,0,B79)</f>
        <v>0</v>
      </c>
      <c r="F79" s="13" t="n">
        <f>IF(MAX(B79:C79)=B79,C79,0)</f>
        <v>91452</v>
      </c>
      <c r="G79" s="16" t="n">
        <f>D79/2</f>
        <v>121059.5</v>
      </c>
      <c r="H79" s="9" t="n">
        <f>IF(MAX(B79:C79)=B79,B79-G79,0)</f>
        <v>29607.5</v>
      </c>
      <c r="I79" s="13" t="n">
        <f>IF(MAX(B79:C79)=B79,0,C79-G79)</f>
        <v>0</v>
      </c>
      <c r="J79" s="9" t="n">
        <f>MAX(E79,H79)</f>
        <v>29607.5</v>
      </c>
      <c r="K79" s="13" t="n">
        <f>MAX(F79,I79)</f>
        <v>91452</v>
      </c>
      <c r="L79" s="26"/>
    </row>
    <row r="80">
      <c r="A80" s="5" t="n">
        <v>78</v>
      </c>
      <c r="B80" s="9" t="n">
        <f>'Lopsided Margins'!B80</f>
        <v>84368</v>
      </c>
      <c r="C80" s="13" t="n">
        <f>'Lopsided Margins'!C80</f>
        <v>135153</v>
      </c>
      <c r="D80" s="16" t="n">
        <f>SUM(B80:C80)</f>
        <v>219521</v>
      </c>
      <c r="E80" s="9" t="n">
        <f>IF(MAX(B80:C80)=B80,0,B80)</f>
        <v>84368</v>
      </c>
      <c r="F80" s="13" t="n">
        <f>IF(MAX(B80:C80)=B80,C80,0)</f>
        <v>0</v>
      </c>
      <c r="G80" s="16" t="n">
        <f>D80/2</f>
        <v>109760.5</v>
      </c>
      <c r="H80" s="9" t="n">
        <f>IF(MAX(B80:C80)=B80,B80-G80,0)</f>
        <v>0</v>
      </c>
      <c r="I80" s="13" t="n">
        <f>IF(MAX(B80:C80)=B80,0,C80-G80)</f>
        <v>25392.5</v>
      </c>
      <c r="J80" s="9" t="n">
        <f>MAX(E80,H80)</f>
        <v>84368</v>
      </c>
      <c r="K80" s="13" t="n">
        <f>MAX(F80,I80)</f>
        <v>25392.5</v>
      </c>
      <c r="L80" s="26"/>
    </row>
    <row r="81">
      <c r="A81" s="5" t="n">
        <v>79</v>
      </c>
      <c r="B81" s="9" t="n">
        <f>'Lopsided Margins'!B81</f>
        <v>79213</v>
      </c>
      <c r="C81" s="13" t="n">
        <f>'Lopsided Margins'!C81</f>
        <v>163402</v>
      </c>
      <c r="D81" s="16" t="n">
        <f>SUM(B81:C81)</f>
        <v>242615</v>
      </c>
      <c r="E81" s="9" t="n">
        <f>IF(MAX(B81:C81)=B81,0,B81)</f>
        <v>79213</v>
      </c>
      <c r="F81" s="13" t="n">
        <f>IF(MAX(B81:C81)=B81,C81,0)</f>
        <v>0</v>
      </c>
      <c r="G81" s="16" t="n">
        <f>D81/2</f>
        <v>121307.5</v>
      </c>
      <c r="H81" s="9" t="n">
        <f>IF(MAX(B81:C81)=B81,B81-G81,0)</f>
        <v>0</v>
      </c>
      <c r="I81" s="13" t="n">
        <f>IF(MAX(B81:C81)=B81,0,C81-G81)</f>
        <v>42094.5</v>
      </c>
      <c r="J81" s="9" t="n">
        <f>MAX(E81,H81)</f>
        <v>79213</v>
      </c>
      <c r="K81" s="13" t="n">
        <f>MAX(F81,I81)</f>
        <v>42094.5</v>
      </c>
      <c r="L81" s="26"/>
    </row>
    <row r="82">
      <c r="A82" s="5" t="n">
        <v>80</v>
      </c>
      <c r="B82" s="9" t="n">
        <f>'Lopsided Margins'!B82</f>
        <v>132111</v>
      </c>
      <c r="C82" s="13" t="n">
        <f>'Lopsided Margins'!C82</f>
        <v>116105</v>
      </c>
      <c r="D82" s="16" t="n">
        <f>SUM(B82:C82)</f>
        <v>248216</v>
      </c>
      <c r="E82" s="9" t="n">
        <f>IF(MAX(B82:C82)=B82,0,B82)</f>
        <v>0</v>
      </c>
      <c r="F82" s="13" t="n">
        <f>IF(MAX(B82:C82)=B82,C82,0)</f>
        <v>116105</v>
      </c>
      <c r="G82" s="16" t="n">
        <f>D82/2</f>
        <v>124108</v>
      </c>
      <c r="H82" s="9" t="n">
        <f>IF(MAX(B82:C82)=B82,B82-G82,0)</f>
        <v>8003</v>
      </c>
      <c r="I82" s="13" t="n">
        <f>IF(MAX(B82:C82)=B82,0,C82-G82)</f>
        <v>0</v>
      </c>
      <c r="J82" s="9" t="n">
        <f>MAX(E82,H82)</f>
        <v>8003</v>
      </c>
      <c r="K82" s="13" t="n">
        <f>MAX(F82,I82)</f>
        <v>116105</v>
      </c>
      <c r="L82" s="26"/>
    </row>
    <row r="83">
      <c r="A83" s="5" t="n">
        <v>81</v>
      </c>
      <c r="B83" s="9" t="n">
        <f>'Lopsided Margins'!B83</f>
        <v>138074</v>
      </c>
      <c r="C83" s="13" t="n">
        <f>'Lopsided Margins'!C83</f>
        <v>126592</v>
      </c>
      <c r="D83" s="16" t="n">
        <f>SUM(B83:C83)</f>
        <v>264666</v>
      </c>
      <c r="E83" s="9" t="n">
        <f>IF(MAX(B83:C83)=B83,0,B83)</f>
        <v>0</v>
      </c>
      <c r="F83" s="13" t="n">
        <f>IF(MAX(B83:C83)=B83,C83,0)</f>
        <v>126592</v>
      </c>
      <c r="G83" s="16" t="n">
        <f>D83/2</f>
        <v>132333</v>
      </c>
      <c r="H83" s="9" t="n">
        <f>IF(MAX(B83:C83)=B83,B83-G83,0)</f>
        <v>5741</v>
      </c>
      <c r="I83" s="13" t="n">
        <f>IF(MAX(B83:C83)=B83,0,C83-G83)</f>
        <v>0</v>
      </c>
      <c r="J83" s="9" t="n">
        <f>MAX(E83,H83)</f>
        <v>5741</v>
      </c>
      <c r="K83" s="13" t="n">
        <f>MAX(F83,I83)</f>
        <v>126592</v>
      </c>
      <c r="L83" s="26"/>
    </row>
    <row r="84">
      <c r="A84" s="5" t="n">
        <v>82</v>
      </c>
      <c r="B84" s="9" t="n">
        <f>'Lopsided Margins'!B84</f>
        <v>145302</v>
      </c>
      <c r="C84" s="13" t="n">
        <f>'Lopsided Margins'!C84</f>
        <v>54634</v>
      </c>
      <c r="D84" s="16" t="n">
        <f>SUM(B84:C84)</f>
        <v>199936</v>
      </c>
      <c r="E84" s="9" t="n">
        <f>IF(MAX(B84:C84)=B84,0,B84)</f>
        <v>0</v>
      </c>
      <c r="F84" s="13" t="n">
        <f>IF(MAX(B84:C84)=B84,C84,0)</f>
        <v>54634</v>
      </c>
      <c r="G84" s="16" t="n">
        <f>D84/2</f>
        <v>99968</v>
      </c>
      <c r="H84" s="9" t="n">
        <f>IF(MAX(B84:C84)=B84,B84-G84,0)</f>
        <v>45334</v>
      </c>
      <c r="I84" s="13" t="n">
        <f>IF(MAX(B84:C84)=B84,0,C84-G84)</f>
        <v>0</v>
      </c>
      <c r="J84" s="9" t="n">
        <f>MAX(E84,H84)</f>
        <v>45334</v>
      </c>
      <c r="K84" s="13" t="n">
        <f>MAX(F84,I84)</f>
        <v>54634</v>
      </c>
      <c r="L84" s="26"/>
    </row>
    <row r="85">
      <c r="A85" s="5" t="n">
        <v>83</v>
      </c>
      <c r="B85" s="9" t="n">
        <f>'Lopsided Margins'!B85</f>
        <v>88453</v>
      </c>
      <c r="C85" s="13" t="n">
        <f>'Lopsided Margins'!C85</f>
        <v>82449</v>
      </c>
      <c r="D85" s="16" t="n">
        <f>SUM(B85:C85)</f>
        <v>170902</v>
      </c>
      <c r="E85" s="9" t="n">
        <f>IF(MAX(B85:C85)=B85,0,B85)</f>
        <v>0</v>
      </c>
      <c r="F85" s="13" t="n">
        <f>IF(MAX(B85:C85)=B85,C85,0)</f>
        <v>82449</v>
      </c>
      <c r="G85" s="16" t="n">
        <f>D85/2</f>
        <v>85451</v>
      </c>
      <c r="H85" s="9" t="n">
        <f>IF(MAX(B85:C85)=B85,B85-G85,0)</f>
        <v>3002</v>
      </c>
      <c r="I85" s="13" t="n">
        <f>IF(MAX(B85:C85)=B85,0,C85-G85)</f>
        <v>0</v>
      </c>
      <c r="J85" s="9" t="n">
        <f>MAX(E85,H85)</f>
        <v>3002</v>
      </c>
      <c r="K85" s="13" t="n">
        <f>MAX(F85,I85)</f>
        <v>82449</v>
      </c>
      <c r="L85" s="26"/>
    </row>
    <row r="86">
      <c r="A86" s="5" t="n">
        <v>84</v>
      </c>
      <c r="B86" s="9" t="n">
        <f>'Lopsided Margins'!B86</f>
        <v>117421</v>
      </c>
      <c r="C86" s="13" t="n">
        <f>'Lopsided Margins'!C86</f>
        <v>112321</v>
      </c>
      <c r="D86" s="16" t="n">
        <f>SUM(B86:C86)</f>
        <v>229742</v>
      </c>
      <c r="E86" s="9" t="n">
        <f>IF(MAX(B86:C86)=B86,0,B86)</f>
        <v>0</v>
      </c>
      <c r="F86" s="13" t="n">
        <f>IF(MAX(B86:C86)=B86,C86,0)</f>
        <v>112321</v>
      </c>
      <c r="G86" s="16" t="n">
        <f>D86/2</f>
        <v>114871</v>
      </c>
      <c r="H86" s="9" t="n">
        <f>IF(MAX(B86:C86)=B86,B86-G86,0)</f>
        <v>2550</v>
      </c>
      <c r="I86" s="13" t="n">
        <f>IF(MAX(B86:C86)=B86,0,C86-G86)</f>
        <v>0</v>
      </c>
      <c r="J86" s="9" t="n">
        <f>MAX(E86,H86)</f>
        <v>2550</v>
      </c>
      <c r="K86" s="13" t="n">
        <f>MAX(F86,I86)</f>
        <v>112321</v>
      </c>
      <c r="L86" s="26"/>
    </row>
    <row r="87">
      <c r="A87" s="5" t="n">
        <v>85</v>
      </c>
      <c r="B87" s="9" t="n">
        <f>'Lopsided Margins'!B87</f>
        <v>68966</v>
      </c>
      <c r="C87" s="13" t="n">
        <f>'Lopsided Margins'!C87</f>
        <v>186637</v>
      </c>
      <c r="D87" s="16" t="n">
        <f>SUM(B87:C87)</f>
        <v>255603</v>
      </c>
      <c r="E87" s="9" t="n">
        <f>IF(MAX(B87:C87)=B87,0,B87)</f>
        <v>68966</v>
      </c>
      <c r="F87" s="13" t="n">
        <f>IF(MAX(B87:C87)=B87,C87,0)</f>
        <v>0</v>
      </c>
      <c r="G87" s="16" t="n">
        <f>D87/2</f>
        <v>127801.5</v>
      </c>
      <c r="H87" s="9" t="n">
        <f>IF(MAX(B87:C87)=B87,B87-G87,0)</f>
        <v>0</v>
      </c>
      <c r="I87" s="13" t="n">
        <f>IF(MAX(B87:C87)=B87,0,C87-G87)</f>
        <v>58835.5</v>
      </c>
      <c r="J87" s="9" t="n">
        <f>MAX(E87,H87)</f>
        <v>68966</v>
      </c>
      <c r="K87" s="13" t="n">
        <f>MAX(F87,I87)</f>
        <v>58835.5</v>
      </c>
      <c r="L87" s="26"/>
    </row>
    <row r="88">
      <c r="A88" s="5" t="n">
        <v>86</v>
      </c>
      <c r="B88" s="9" t="n">
        <f>'Lopsided Margins'!B88</f>
        <v>98497</v>
      </c>
      <c r="C88" s="13" t="n">
        <f>'Lopsided Margins'!C88</f>
        <v>123103</v>
      </c>
      <c r="D88" s="16" t="n">
        <f>SUM(B88:C88)</f>
        <v>221600</v>
      </c>
      <c r="E88" s="9" t="n">
        <f>IF(MAX(B88:C88)=B88,0,B88)</f>
        <v>98497</v>
      </c>
      <c r="F88" s="13" t="n">
        <f>IF(MAX(B88:C88)=B88,C88,0)</f>
        <v>0</v>
      </c>
      <c r="G88" s="16" t="n">
        <f>D88/2</f>
        <v>110800</v>
      </c>
      <c r="H88" s="9" t="n">
        <f>IF(MAX(B88:C88)=B88,B88-G88,0)</f>
        <v>0</v>
      </c>
      <c r="I88" s="13" t="n">
        <f>IF(MAX(B88:C88)=B88,0,C88-G88)</f>
        <v>12303</v>
      </c>
      <c r="J88" s="9" t="n">
        <f>MAX(E88,H88)</f>
        <v>98497</v>
      </c>
      <c r="K88" s="13" t="n">
        <f>MAX(F88,I88)</f>
        <v>12303</v>
      </c>
      <c r="L88" s="26"/>
    </row>
    <row r="89">
      <c r="A89" s="5" t="n">
        <v>87</v>
      </c>
      <c r="B89" s="9" t="n">
        <f>'Lopsided Margins'!B89</f>
        <v>123403</v>
      </c>
      <c r="C89" s="13" t="n">
        <f>'Lopsided Margins'!C89</f>
        <v>71482</v>
      </c>
      <c r="D89" s="16" t="n">
        <f>SUM(B89:C89)</f>
        <v>194885</v>
      </c>
      <c r="E89" s="9" t="n">
        <f>IF(MAX(B89:C89)=B89,0,B89)</f>
        <v>0</v>
      </c>
      <c r="F89" s="13" t="n">
        <f>IF(MAX(B89:C89)=B89,C89,0)</f>
        <v>71482</v>
      </c>
      <c r="G89" s="16" t="n">
        <f>D89/2</f>
        <v>97442.5</v>
      </c>
      <c r="H89" s="9" t="n">
        <f>IF(MAX(B89:C89)=B89,B89-G89,0)</f>
        <v>25960.5</v>
      </c>
      <c r="I89" s="13" t="n">
        <f>IF(MAX(B89:C89)=B89,0,C89-G89)</f>
        <v>0</v>
      </c>
      <c r="J89" s="9" t="n">
        <f>MAX(E89,H89)</f>
        <v>25960.5</v>
      </c>
      <c r="K89" s="13" t="n">
        <f>MAX(F89,I89)</f>
        <v>71482</v>
      </c>
      <c r="L89" s="26"/>
    </row>
    <row r="90">
      <c r="A90" s="5" t="n">
        <v>88</v>
      </c>
      <c r="B90" s="9" t="n">
        <f>'Lopsided Margins'!B90</f>
        <v>118417</v>
      </c>
      <c r="C90" s="13" t="n">
        <f>'Lopsided Margins'!C90</f>
        <v>149578</v>
      </c>
      <c r="D90" s="16" t="n">
        <f>SUM(B90:C90)</f>
        <v>267995</v>
      </c>
      <c r="E90" s="9" t="n">
        <f>IF(MAX(B90:C90)=B90,0,B90)</f>
        <v>118417</v>
      </c>
      <c r="F90" s="13" t="n">
        <f>IF(MAX(B90:C90)=B90,C90,0)</f>
        <v>0</v>
      </c>
      <c r="G90" s="16" t="n">
        <f>D90/2</f>
        <v>133997.5</v>
      </c>
      <c r="H90" s="9" t="n">
        <f>IF(MAX(B90:C90)=B90,B90-G90,0)</f>
        <v>0</v>
      </c>
      <c r="I90" s="13" t="n">
        <f>IF(MAX(B90:C90)=B90,0,C90-G90)</f>
        <v>15580.5</v>
      </c>
      <c r="J90" s="9" t="n">
        <f>MAX(E90,H90)</f>
        <v>118417</v>
      </c>
      <c r="K90" s="13" t="n">
        <f>MAX(F90,I90)</f>
        <v>15580.5</v>
      </c>
      <c r="L90" s="26"/>
    </row>
    <row r="91">
      <c r="A91" s="5" t="n">
        <v>89</v>
      </c>
      <c r="B91" s="9" t="n">
        <f>'Lopsided Margins'!B91</f>
        <v>74299</v>
      </c>
      <c r="C91" s="13" t="n">
        <f>'Lopsided Margins'!C91</f>
        <v>141710</v>
      </c>
      <c r="D91" s="16" t="n">
        <f>SUM(B91:C91)</f>
        <v>216009</v>
      </c>
      <c r="E91" s="9" t="n">
        <f>IF(MAX(B91:C91)=B91,0,B91)</f>
        <v>74299</v>
      </c>
      <c r="F91" s="13" t="n">
        <f>IF(MAX(B91:C91)=B91,C91,0)</f>
        <v>0</v>
      </c>
      <c r="G91" s="16" t="n">
        <f>D91/2</f>
        <v>108004.5</v>
      </c>
      <c r="H91" s="9" t="n">
        <f>IF(MAX(B91:C91)=B91,B91-G91,0)</f>
        <v>0</v>
      </c>
      <c r="I91" s="13" t="n">
        <f>IF(MAX(B91:C91)=B91,0,C91-G91)</f>
        <v>33705.5</v>
      </c>
      <c r="J91" s="9" t="n">
        <f>MAX(E91,H91)</f>
        <v>74299</v>
      </c>
      <c r="K91" s="13" t="n">
        <f>MAX(F91,I91)</f>
        <v>33705.5</v>
      </c>
      <c r="L91" s="26"/>
    </row>
    <row r="92">
      <c r="A92" s="5" t="n">
        <v>90</v>
      </c>
      <c r="B92" s="9" t="n">
        <f>'Lopsided Margins'!B92</f>
        <v>100953</v>
      </c>
      <c r="C92" s="13" t="n">
        <f>'Lopsided Margins'!C92</f>
        <v>160659</v>
      </c>
      <c r="D92" s="16" t="n">
        <f>SUM(B92:C92)</f>
        <v>261612</v>
      </c>
      <c r="E92" s="9" t="n">
        <f>IF(MAX(B92:C92)=B92,0,B92)</f>
        <v>100953</v>
      </c>
      <c r="F92" s="13" t="n">
        <f>IF(MAX(B92:C92)=B92,C92,0)</f>
        <v>0</v>
      </c>
      <c r="G92" s="16" t="n">
        <f>D92/2</f>
        <v>130806</v>
      </c>
      <c r="H92" s="9" t="n">
        <f>IF(MAX(B92:C92)=B92,B92-G92,0)</f>
        <v>0</v>
      </c>
      <c r="I92" s="13" t="n">
        <f>IF(MAX(B92:C92)=B92,0,C92-G92)</f>
        <v>29853</v>
      </c>
      <c r="J92" s="9" t="n">
        <f>MAX(E92,H92)</f>
        <v>100953</v>
      </c>
      <c r="K92" s="13" t="n">
        <f>MAX(F92,I92)</f>
        <v>29853</v>
      </c>
      <c r="L92" s="26"/>
    </row>
    <row r="93">
      <c r="A93" s="5" t="n">
        <v>91</v>
      </c>
      <c r="B93" s="9" t="n">
        <f>'Lopsided Margins'!B93</f>
        <v>80718</v>
      </c>
      <c r="C93" s="13" t="n">
        <f>'Lopsided Margins'!C93</f>
        <v>135903</v>
      </c>
      <c r="D93" s="16" t="n">
        <f>SUM(B93:C93)</f>
        <v>216621</v>
      </c>
      <c r="E93" s="9" t="n">
        <f>IF(MAX(B93:C93)=B93,0,B93)</f>
        <v>80718</v>
      </c>
      <c r="F93" s="13" t="n">
        <f>IF(MAX(B93:C93)=B93,C93,0)</f>
        <v>0</v>
      </c>
      <c r="G93" s="16" t="n">
        <f>D93/2</f>
        <v>108310.5</v>
      </c>
      <c r="H93" s="9" t="n">
        <f>IF(MAX(B93:C93)=B93,B93-G93,0)</f>
        <v>0</v>
      </c>
      <c r="I93" s="13" t="n">
        <f>IF(MAX(B93:C93)=B93,0,C93-G93)</f>
        <v>27592.5</v>
      </c>
      <c r="J93" s="9" t="n">
        <f>MAX(E93,H93)</f>
        <v>80718</v>
      </c>
      <c r="K93" s="13" t="n">
        <f>MAX(F93,I93)</f>
        <v>27592.5</v>
      </c>
      <c r="L93" s="26"/>
    </row>
    <row r="94">
      <c r="A94" s="5" t="n">
        <v>92</v>
      </c>
      <c r="B94" s="9" t="n">
        <f>'Lopsided Margins'!B94</f>
        <v>94713</v>
      </c>
      <c r="C94" s="13" t="n">
        <f>'Lopsided Margins'!C94</f>
        <v>95722</v>
      </c>
      <c r="D94" s="16" t="n">
        <f>SUM(B94:C94)</f>
        <v>190435</v>
      </c>
      <c r="E94" s="9" t="n">
        <f>IF(MAX(B94:C94)=B94,0,B94)</f>
        <v>94713</v>
      </c>
      <c r="F94" s="13" t="n">
        <f>IF(MAX(B94:C94)=B94,C94,0)</f>
        <v>0</v>
      </c>
      <c r="G94" s="16" t="n">
        <f>D94/2</f>
        <v>95217.5</v>
      </c>
      <c r="H94" s="9" t="n">
        <f>IF(MAX(B94:C94)=B94,B94-G94,0)</f>
        <v>0</v>
      </c>
      <c r="I94" s="13" t="n">
        <f>IF(MAX(B94:C94)=B94,0,C94-G94)</f>
        <v>504.5</v>
      </c>
      <c r="J94" s="9" t="n">
        <f>MAX(E94,H94)</f>
        <v>94713</v>
      </c>
      <c r="K94" s="13" t="n">
        <f>MAX(F94,I94)</f>
        <v>504.5</v>
      </c>
      <c r="L94" s="26"/>
    </row>
    <row r="95">
      <c r="A95" s="5" t="n">
        <v>93</v>
      </c>
      <c r="B95" s="9" t="n">
        <f>'Lopsided Margins'!B95</f>
        <v>96021</v>
      </c>
      <c r="C95" s="13" t="n">
        <f>'Lopsided Margins'!C95</f>
        <v>145419</v>
      </c>
      <c r="D95" s="16" t="n">
        <f>SUM(B95:C95)</f>
        <v>241440</v>
      </c>
      <c r="E95" s="9" t="n">
        <f>IF(MAX(B95:C95)=B95,0,B95)</f>
        <v>96021</v>
      </c>
      <c r="F95" s="13" t="n">
        <f>IF(MAX(B95:C95)=B95,C95,0)</f>
        <v>0</v>
      </c>
      <c r="G95" s="16" t="n">
        <f>D95/2</f>
        <v>120720</v>
      </c>
      <c r="H95" s="9" t="n">
        <f>IF(MAX(B95:C95)=B95,B95-G95,0)</f>
        <v>0</v>
      </c>
      <c r="I95" s="13" t="n">
        <f>IF(MAX(B95:C95)=B95,0,C95-G95)</f>
        <v>24699</v>
      </c>
      <c r="J95" s="9" t="n">
        <f>MAX(E95,H95)</f>
        <v>96021</v>
      </c>
      <c r="K95" s="13" t="n">
        <f>MAX(F95,I95)</f>
        <v>24699</v>
      </c>
      <c r="L95" s="26"/>
    </row>
    <row r="96">
      <c r="A96" s="5" t="n">
        <v>94</v>
      </c>
      <c r="B96" s="9" t="n">
        <f>'Lopsided Margins'!B96</f>
        <v>151402</v>
      </c>
      <c r="C96" s="13" t="n">
        <f>'Lopsided Margins'!C96</f>
        <v>66359</v>
      </c>
      <c r="D96" s="16" t="n">
        <f>SUM(B96:C96)</f>
        <v>217761</v>
      </c>
      <c r="E96" s="9" t="n">
        <f>IF(MAX(B96:C96)=B96,0,B96)</f>
        <v>0</v>
      </c>
      <c r="F96" s="13" t="n">
        <f>IF(MAX(B96:C96)=B96,C96,0)</f>
        <v>66359</v>
      </c>
      <c r="G96" s="16" t="n">
        <f>D96/2</f>
        <v>108880.5</v>
      </c>
      <c r="H96" s="9" t="n">
        <f>IF(MAX(B96:C96)=B96,B96-G96,0)</f>
        <v>42521.5</v>
      </c>
      <c r="I96" s="13" t="n">
        <f>IF(MAX(B96:C96)=B96,0,C96-G96)</f>
        <v>0</v>
      </c>
      <c r="J96" s="9" t="n">
        <f>MAX(E96,H96)</f>
        <v>42521.5</v>
      </c>
      <c r="K96" s="13" t="n">
        <f>MAX(F96,I96)</f>
        <v>66359</v>
      </c>
      <c r="L96" s="26"/>
    </row>
    <row r="97">
      <c r="A97" s="5" t="n">
        <v>95</v>
      </c>
      <c r="B97" s="9" t="n">
        <f>'Lopsided Margins'!B97</f>
        <v>107948</v>
      </c>
      <c r="C97" s="13" t="n">
        <f>'Lopsided Margins'!C97</f>
        <v>145448</v>
      </c>
      <c r="D97" s="16" t="n">
        <f>SUM(B97:C97)</f>
        <v>253396</v>
      </c>
      <c r="E97" s="9" t="n">
        <f>IF(MAX(B97:C97)=B97,0,B97)</f>
        <v>107948</v>
      </c>
      <c r="F97" s="13" t="n">
        <f>IF(MAX(B97:C97)=B97,C97,0)</f>
        <v>0</v>
      </c>
      <c r="G97" s="16" t="n">
        <f>D97/2</f>
        <v>126698</v>
      </c>
      <c r="H97" s="9" t="n">
        <f>IF(MAX(B97:C97)=B97,B97-G97,0)</f>
        <v>0</v>
      </c>
      <c r="I97" s="13" t="n">
        <f>IF(MAX(B97:C97)=B97,0,C97-G97)</f>
        <v>18750</v>
      </c>
      <c r="J97" s="9" t="n">
        <f>MAX(E97,H97)</f>
        <v>107948</v>
      </c>
      <c r="K97" s="13" t="n">
        <f>MAX(F97,I97)</f>
        <v>18750</v>
      </c>
      <c r="L97" s="26"/>
    </row>
    <row r="98">
      <c r="A98" s="5" t="n">
        <v>96</v>
      </c>
      <c r="B98" s="9" t="n">
        <f>'Lopsided Margins'!B98</f>
        <v>127762</v>
      </c>
      <c r="C98" s="13" t="n">
        <f>'Lopsided Margins'!C98</f>
        <v>123736</v>
      </c>
      <c r="D98" s="16" t="n">
        <f>SUM(B98:C98)</f>
        <v>251498</v>
      </c>
      <c r="E98" s="9" t="n">
        <f>IF(MAX(B98:C98)=B98,0,B98)</f>
        <v>0</v>
      </c>
      <c r="F98" s="13" t="n">
        <f>IF(MAX(B98:C98)=B98,C98,0)</f>
        <v>123736</v>
      </c>
      <c r="G98" s="16" t="n">
        <f>D98/2</f>
        <v>125749</v>
      </c>
      <c r="H98" s="9" t="n">
        <f>IF(MAX(B98:C98)=B98,B98-G98,0)</f>
        <v>2013</v>
      </c>
      <c r="I98" s="13" t="n">
        <f>IF(MAX(B98:C98)=B98,0,C98-G98)</f>
        <v>0</v>
      </c>
      <c r="J98" s="9" t="n">
        <f>MAX(E98,H98)</f>
        <v>2013</v>
      </c>
      <c r="K98" s="13" t="n">
        <f>MAX(F98,I98)</f>
        <v>123736</v>
      </c>
      <c r="L98" s="26"/>
    </row>
    <row r="99">
      <c r="A99" s="5" t="n">
        <v>97</v>
      </c>
      <c r="B99" s="9" t="n">
        <f>'Lopsided Margins'!B99</f>
        <v>100901</v>
      </c>
      <c r="C99" s="13" t="n">
        <f>'Lopsided Margins'!C99</f>
        <v>149879</v>
      </c>
      <c r="D99" s="16" t="n">
        <f>SUM(B99:C99)</f>
        <v>250780</v>
      </c>
      <c r="E99" s="9" t="n">
        <f>IF(MAX(B99:C99)=B99,0,B99)</f>
        <v>100901</v>
      </c>
      <c r="F99" s="13" t="n">
        <f>IF(MAX(B99:C99)=B99,C99,0)</f>
        <v>0</v>
      </c>
      <c r="G99" s="16" t="n">
        <f>D99/2</f>
        <v>125390</v>
      </c>
      <c r="H99" s="9" t="n">
        <f>IF(MAX(B99:C99)=B99,B99-G99,0)</f>
        <v>0</v>
      </c>
      <c r="I99" s="13" t="n">
        <f>IF(MAX(B99:C99)=B99,0,C99-G99)</f>
        <v>24489</v>
      </c>
      <c r="J99" s="9" t="n">
        <f>MAX(E99,H99)</f>
        <v>100901</v>
      </c>
      <c r="K99" s="13" t="n">
        <f>MAX(F99,I99)</f>
        <v>24489</v>
      </c>
      <c r="L99" s="26"/>
    </row>
    <row r="100">
      <c r="A100" s="5" t="n">
        <v>98</v>
      </c>
      <c r="B100" s="9" t="n">
        <f>'Lopsided Margins'!B100</f>
        <v>83376</v>
      </c>
      <c r="C100" s="13" t="n">
        <f>'Lopsided Margins'!C100</f>
        <v>157251</v>
      </c>
      <c r="D100" s="16" t="n">
        <f>SUM(B100:C100)</f>
        <v>240627</v>
      </c>
      <c r="E100" s="9" t="n">
        <f>IF(MAX(B100:C100)=B100,0,B100)</f>
        <v>83376</v>
      </c>
      <c r="F100" s="13" t="n">
        <f>IF(MAX(B100:C100)=B100,C100,0)</f>
        <v>0</v>
      </c>
      <c r="G100" s="16" t="n">
        <f>D100/2</f>
        <v>120313.5</v>
      </c>
      <c r="H100" s="9" t="n">
        <f>IF(MAX(B100:C100)=B100,B100-G100,0)</f>
        <v>0</v>
      </c>
      <c r="I100" s="13" t="n">
        <f>IF(MAX(B100:C100)=B100,0,C100-G100)</f>
        <v>36937.5</v>
      </c>
      <c r="J100" s="9" t="n">
        <f>MAX(E100,H100)</f>
        <v>83376</v>
      </c>
      <c r="K100" s="13" t="n">
        <f>MAX(F100,I100)</f>
        <v>36937.5</v>
      </c>
      <c r="L100" s="26"/>
    </row>
    <row r="101">
      <c r="A101" s="5" t="n">
        <v>99</v>
      </c>
      <c r="B101" s="9" t="n">
        <f>'Lopsided Margins'!B101</f>
        <v>96789</v>
      </c>
      <c r="C101" s="13" t="n">
        <f>'Lopsided Margins'!C101</f>
        <v>146231</v>
      </c>
      <c r="D101" s="16" t="n">
        <f>SUM(B101:C101)</f>
        <v>243020</v>
      </c>
      <c r="E101" s="9" t="n">
        <f>IF(MAX(B101:C101)=B101,0,B101)</f>
        <v>96789</v>
      </c>
      <c r="F101" s="13" t="n">
        <f>IF(MAX(B101:C101)=B101,C101,0)</f>
        <v>0</v>
      </c>
      <c r="G101" s="16" t="n">
        <f>D101/2</f>
        <v>121510</v>
      </c>
      <c r="H101" s="9" t="n">
        <f>IF(MAX(B101:C101)=B101,B101-G101,0)</f>
        <v>0</v>
      </c>
      <c r="I101" s="13" t="n">
        <f>IF(MAX(B101:C101)=B101,0,C101-G101)</f>
        <v>24721</v>
      </c>
      <c r="J101" s="9" t="n">
        <f>MAX(E101,H101)</f>
        <v>96789</v>
      </c>
      <c r="K101" s="13" t="n">
        <f>MAX(F101,I101)</f>
        <v>24721</v>
      </c>
      <c r="L101" s="26"/>
    </row>
    <row r="102">
      <c r="A102" s="5" t="n">
        <v>100</v>
      </c>
      <c r="B102" s="9" t="n">
        <f>'Lopsided Margins'!B102</f>
        <v>84705</v>
      </c>
      <c r="C102" s="13" t="n">
        <f>'Lopsided Margins'!C102</f>
        <v>139405</v>
      </c>
      <c r="D102" s="16" t="n">
        <f>SUM(B102:C102)</f>
        <v>224110</v>
      </c>
      <c r="E102" s="9" t="n">
        <f>IF(MAX(B102:C102)=B102,0,B102)</f>
        <v>84705</v>
      </c>
      <c r="F102" s="13" t="n">
        <f>IF(MAX(B102:C102)=B102,C102,0)</f>
        <v>0</v>
      </c>
      <c r="G102" s="16" t="n">
        <f>D102/2</f>
        <v>112055</v>
      </c>
      <c r="H102" s="9" t="n">
        <f>IF(MAX(B102:C102)=B102,B102-G102,0)</f>
        <v>0</v>
      </c>
      <c r="I102" s="13" t="n">
        <f>IF(MAX(B102:C102)=B102,0,C102-G102)</f>
        <v>27350</v>
      </c>
      <c r="J102" s="9" t="n">
        <f>MAX(E102,H102)</f>
        <v>84705</v>
      </c>
      <c r="K102" s="13" t="n">
        <f>MAX(F102,I102)</f>
        <v>27350</v>
      </c>
      <c r="L102" s="26"/>
    </row>
    <row r="103">
      <c r="A103" s="5" t="n">
        <v>101</v>
      </c>
      <c r="B103" s="9" t="n">
        <f>'Lopsided Margins'!B103</f>
        <v>83300</v>
      </c>
      <c r="C103" s="13" t="n">
        <f>'Lopsided Margins'!C103</f>
        <v>144877</v>
      </c>
      <c r="D103" s="16" t="n">
        <f>SUM(B103:C103)</f>
        <v>228177</v>
      </c>
      <c r="E103" s="9" t="n">
        <f>IF(MAX(B103:C103)=B103,0,B103)</f>
        <v>83300</v>
      </c>
      <c r="F103" s="13" t="n">
        <f>IF(MAX(B103:C103)=B103,C103,0)</f>
        <v>0</v>
      </c>
      <c r="G103" s="16" t="n">
        <f>D103/2</f>
        <v>114088.5</v>
      </c>
      <c r="H103" s="9" t="n">
        <f>IF(MAX(B103:C103)=B103,B103-G103,0)</f>
        <v>0</v>
      </c>
      <c r="I103" s="13" t="n">
        <f>IF(MAX(B103:C103)=B103,0,C103-G103)</f>
        <v>30788.5</v>
      </c>
      <c r="J103" s="9" t="n">
        <f>MAX(E103,H103)</f>
        <v>83300</v>
      </c>
      <c r="K103" s="13" t="n">
        <f>MAX(F103,I103)</f>
        <v>30788.5</v>
      </c>
      <c r="L103" s="26"/>
    </row>
    <row r="104">
      <c r="A104" s="5" t="n">
        <v>102</v>
      </c>
      <c r="B104" s="9" t="n">
        <f>'Lopsided Margins'!B104</f>
        <v>108459</v>
      </c>
      <c r="C104" s="13" t="n">
        <f>'Lopsided Margins'!C104</f>
        <v>136808</v>
      </c>
      <c r="D104" s="16" t="n">
        <f>SUM(B104:C104)</f>
        <v>245267</v>
      </c>
      <c r="E104" s="9" t="n">
        <f>IF(MAX(B104:C104)=B104,0,B104)</f>
        <v>108459</v>
      </c>
      <c r="F104" s="13" t="n">
        <f>IF(MAX(B104:C104)=B104,C104,0)</f>
        <v>0</v>
      </c>
      <c r="G104" s="16" t="n">
        <f>D104/2</f>
        <v>122633.5</v>
      </c>
      <c r="H104" s="9" t="n">
        <f>IF(MAX(B104:C104)=B104,B104-G104,0)</f>
        <v>0</v>
      </c>
      <c r="I104" s="13" t="n">
        <f>IF(MAX(B104:C104)=B104,0,C104-G104)</f>
        <v>14174.5</v>
      </c>
      <c r="J104" s="9" t="n">
        <f>MAX(E104,H104)</f>
        <v>108459</v>
      </c>
      <c r="K104" s="13" t="n">
        <f>MAX(F104,I104)</f>
        <v>14174.5</v>
      </c>
      <c r="L104" s="26"/>
    </row>
    <row r="105">
      <c r="A105" s="5" t="n">
        <v>103</v>
      </c>
      <c r="B105" s="9" t="n">
        <f>'Lopsided Margins'!B105</f>
        <v>151718</v>
      </c>
      <c r="C105" s="13" t="n">
        <f>'Lopsided Margins'!C105</f>
        <v>153918</v>
      </c>
      <c r="D105" s="16" t="n">
        <f>SUM(B105:C105)</f>
        <v>305636</v>
      </c>
      <c r="E105" s="9" t="n">
        <f>IF(MAX(B105:C105)=B105,0,B105)</f>
        <v>151718</v>
      </c>
      <c r="F105" s="13" t="n">
        <f>IF(MAX(B105:C105)=B105,C105,0)</f>
        <v>0</v>
      </c>
      <c r="G105" s="16" t="n">
        <f>D105/2</f>
        <v>152818</v>
      </c>
      <c r="H105" s="9" t="n">
        <f>IF(MAX(B105:C105)=B105,B105-G105,0)</f>
        <v>0</v>
      </c>
      <c r="I105" s="13" t="n">
        <f>IF(MAX(B105:C105)=B105,0,C105-G105)</f>
        <v>1100</v>
      </c>
      <c r="J105" s="9" t="n">
        <f>MAX(E105,H105)</f>
        <v>151718</v>
      </c>
      <c r="K105" s="13" t="n">
        <f>MAX(F105,I105)</f>
        <v>1100</v>
      </c>
      <c r="L105" s="26"/>
    </row>
    <row r="106">
      <c r="A106" s="5" t="n">
        <v>104</v>
      </c>
      <c r="B106" s="9" t="n">
        <f>'Lopsided Margins'!B106</f>
        <v>104388</v>
      </c>
      <c r="C106" s="13" t="n">
        <f>'Lopsided Margins'!C106</f>
        <v>159688</v>
      </c>
      <c r="D106" s="16" t="n">
        <f>SUM(B106:C106)</f>
        <v>264076</v>
      </c>
      <c r="E106" s="9" t="n">
        <f>IF(MAX(B106:C106)=B106,0,B106)</f>
        <v>104388</v>
      </c>
      <c r="F106" s="13" t="n">
        <f>IF(MAX(B106:C106)=B106,C106,0)</f>
        <v>0</v>
      </c>
      <c r="G106" s="16" t="n">
        <f>D106/2</f>
        <v>132038</v>
      </c>
      <c r="H106" s="9" t="n">
        <f>IF(MAX(B106:C106)=B106,B106-G106,0)</f>
        <v>0</v>
      </c>
      <c r="I106" s="13" t="n">
        <f>IF(MAX(B106:C106)=B106,0,C106-G106)</f>
        <v>27650</v>
      </c>
      <c r="J106" s="9" t="n">
        <f>MAX(E106,H106)</f>
        <v>104388</v>
      </c>
      <c r="K106" s="13" t="n">
        <f>MAX(F106,I106)</f>
        <v>27650</v>
      </c>
      <c r="L106" s="26"/>
    </row>
    <row r="107">
      <c r="A107" s="5" t="n">
        <v>105</v>
      </c>
      <c r="B107" s="9" t="n">
        <f>'Lopsided Margins'!B107</f>
        <v>91223</v>
      </c>
      <c r="C107" s="13" t="n">
        <f>'Lopsided Margins'!C107</f>
        <v>160728</v>
      </c>
      <c r="D107" s="16" t="n">
        <f>SUM(B107:C107)</f>
        <v>251951</v>
      </c>
      <c r="E107" s="9" t="n">
        <f>IF(MAX(B107:C107)=B107,0,B107)</f>
        <v>91223</v>
      </c>
      <c r="F107" s="13" t="n">
        <f>IF(MAX(B107:C107)=B107,C107,0)</f>
        <v>0</v>
      </c>
      <c r="G107" s="16" t="n">
        <f>D107/2</f>
        <v>125975.5</v>
      </c>
      <c r="H107" s="9" t="n">
        <f>IF(MAX(B107:C107)=B107,B107-G107,0)</f>
        <v>0</v>
      </c>
      <c r="I107" s="13" t="n">
        <f>IF(MAX(B107:C107)=B107,0,C107-G107)</f>
        <v>34752.5</v>
      </c>
      <c r="J107" s="9" t="n">
        <f>MAX(E107,H107)</f>
        <v>91223</v>
      </c>
      <c r="K107" s="13" t="n">
        <f>MAX(F107,I107)</f>
        <v>34752.5</v>
      </c>
      <c r="L107" s="26"/>
    </row>
    <row r="108">
      <c r="A108" s="5" t="n">
        <v>106</v>
      </c>
      <c r="B108" s="9" t="n">
        <f>'Lopsided Margins'!B108</f>
        <v>104098</v>
      </c>
      <c r="C108" s="13" t="n">
        <f>'Lopsided Margins'!C108</f>
        <v>163402</v>
      </c>
      <c r="D108" s="16" t="n">
        <f>SUM(B108:C108)</f>
        <v>267500</v>
      </c>
      <c r="E108" s="9" t="n">
        <f>IF(MAX(B108:C108)=B108,0,B108)</f>
        <v>104098</v>
      </c>
      <c r="F108" s="13" t="n">
        <f>IF(MAX(B108:C108)=B108,C108,0)</f>
        <v>0</v>
      </c>
      <c r="G108" s="16" t="n">
        <f>D108/2</f>
        <v>133750</v>
      </c>
      <c r="H108" s="9" t="n">
        <f>IF(MAX(B108:C108)=B108,B108-G108,0)</f>
        <v>0</v>
      </c>
      <c r="I108" s="13" t="n">
        <f>IF(MAX(B108:C108)=B108,0,C108-G108)</f>
        <v>29652</v>
      </c>
      <c r="J108" s="9" t="n">
        <f>MAX(E108,H108)</f>
        <v>104098</v>
      </c>
      <c r="K108" s="13" t="n">
        <f>MAX(F108,I108)</f>
        <v>29652</v>
      </c>
      <c r="L108" s="26"/>
    </row>
    <row r="109">
      <c r="A109" s="5" t="n">
        <v>107</v>
      </c>
      <c r="B109" s="9" t="n">
        <f>'Lopsided Margins'!B109</f>
        <v>116824</v>
      </c>
      <c r="C109" s="13" t="n">
        <f>'Lopsided Margins'!C109</f>
        <v>154811</v>
      </c>
      <c r="D109" s="16" t="n">
        <f>SUM(B109:C109)</f>
        <v>271635</v>
      </c>
      <c r="E109" s="9" t="n">
        <f>IF(MAX(B109:C109)=B109,0,B109)</f>
        <v>116824</v>
      </c>
      <c r="F109" s="13" t="n">
        <f>IF(MAX(B109:C109)=B109,C109,0)</f>
        <v>0</v>
      </c>
      <c r="G109" s="16" t="n">
        <f>D109/2</f>
        <v>135817.5</v>
      </c>
      <c r="H109" s="9" t="n">
        <f>IF(MAX(B109:C109)=B109,B109-G109,0)</f>
        <v>0</v>
      </c>
      <c r="I109" s="13" t="n">
        <f>IF(MAX(B109:C109)=B109,0,C109-G109)</f>
        <v>18993.5</v>
      </c>
      <c r="J109" s="9" t="n">
        <f>MAX(E109,H109)</f>
        <v>116824</v>
      </c>
      <c r="K109" s="13" t="n">
        <f>MAX(F109,I109)</f>
        <v>18993.5</v>
      </c>
      <c r="L109" s="26"/>
    </row>
    <row r="110">
      <c r="A110" s="5" t="n">
        <v>108</v>
      </c>
      <c r="B110" s="9" t="n">
        <f>'Lopsided Margins'!B110</f>
        <v>92458</v>
      </c>
      <c r="C110" s="13" t="n">
        <f>'Lopsided Margins'!C110</f>
        <v>137795</v>
      </c>
      <c r="D110" s="16" t="n">
        <f>SUM(B110:C110)</f>
        <v>230253</v>
      </c>
      <c r="E110" s="9" t="n">
        <f>IF(MAX(B110:C110)=B110,0,B110)</f>
        <v>92458</v>
      </c>
      <c r="F110" s="13" t="n">
        <f>IF(MAX(B110:C110)=B110,C110,0)</f>
        <v>0</v>
      </c>
      <c r="G110" s="16" t="n">
        <f>D110/2</f>
        <v>115126.5</v>
      </c>
      <c r="H110" s="9" t="n">
        <f>IF(MAX(B110:C110)=B110,B110-G110,0)</f>
        <v>0</v>
      </c>
      <c r="I110" s="13" t="n">
        <f>IF(MAX(B110:C110)=B110,0,C110-G110)</f>
        <v>22668.5</v>
      </c>
      <c r="J110" s="9" t="n">
        <f>MAX(E110,H110)</f>
        <v>92458</v>
      </c>
      <c r="K110" s="13" t="n">
        <f>MAX(F110,I110)</f>
        <v>22668.5</v>
      </c>
      <c r="L110" s="26"/>
    </row>
    <row r="111">
      <c r="A111" s="5" t="n">
        <v>109</v>
      </c>
      <c r="B111" s="9" t="n">
        <f>'Lopsided Margins'!B111</f>
        <v>128641</v>
      </c>
      <c r="C111" s="13" t="n">
        <f>'Lopsided Margins'!C111</f>
        <v>112255</v>
      </c>
      <c r="D111" s="16" t="n">
        <f>SUM(B111:C111)</f>
        <v>240896</v>
      </c>
      <c r="E111" s="9" t="n">
        <f>IF(MAX(B111:C111)=B111,0,B111)</f>
        <v>0</v>
      </c>
      <c r="F111" s="13" t="n">
        <f>IF(MAX(B111:C111)=B111,C111,0)</f>
        <v>112255</v>
      </c>
      <c r="G111" s="16" t="n">
        <f>D111/2</f>
        <v>120448</v>
      </c>
      <c r="H111" s="9" t="n">
        <f>IF(MAX(B111:C111)=B111,B111-G111,0)</f>
        <v>8193</v>
      </c>
      <c r="I111" s="13" t="n">
        <f>IF(MAX(B111:C111)=B111,0,C111-G111)</f>
        <v>0</v>
      </c>
      <c r="J111" s="9" t="n">
        <f>MAX(E111,H111)</f>
        <v>8193</v>
      </c>
      <c r="K111" s="13" t="n">
        <f>MAX(F111,I111)</f>
        <v>112255</v>
      </c>
      <c r="L111" s="26"/>
    </row>
    <row r="112">
      <c r="A112" s="5" t="n">
        <v>110</v>
      </c>
      <c r="B112" s="9" t="n">
        <f>'Lopsided Margins'!B112</f>
        <v>101781</v>
      </c>
      <c r="C112" s="13" t="n">
        <f>'Lopsided Margins'!C112</f>
        <v>135758</v>
      </c>
      <c r="D112" s="16" t="n">
        <f>SUM(B112:C112)</f>
        <v>237539</v>
      </c>
      <c r="E112" s="9" t="n">
        <f>IF(MAX(B112:C112)=B112,0,B112)</f>
        <v>101781</v>
      </c>
      <c r="F112" s="13" t="n">
        <f>IF(MAX(B112:C112)=B112,C112,0)</f>
        <v>0</v>
      </c>
      <c r="G112" s="16" t="n">
        <f>D112/2</f>
        <v>118769.5</v>
      </c>
      <c r="H112" s="9" t="n">
        <f>IF(MAX(B112:C112)=B112,B112-G112,0)</f>
        <v>0</v>
      </c>
      <c r="I112" s="13" t="n">
        <f>IF(MAX(B112:C112)=B112,0,C112-G112)</f>
        <v>16988.5</v>
      </c>
      <c r="J112" s="9" t="n">
        <f>MAX(E112,H112)</f>
        <v>101781</v>
      </c>
      <c r="K112" s="13" t="n">
        <f>MAX(F112,I112)</f>
        <v>16988.5</v>
      </c>
      <c r="L112" s="26"/>
    </row>
  </sheetData>
  <sheetProtection sheet="true"/>
  <mergeCells>
    <mergeCell ref="M2:M3"/>
    <mergeCell ref="M5:P5"/>
    <mergeCell ref="N6:P6"/>
    <mergeCell ref="N7:P7"/>
    <mergeCell ref="B1:C1"/>
    <mergeCell ref="E1:F1"/>
    <mergeCell ref="H1:I1"/>
    <mergeCell ref="J1:K1"/>
  </mergeCells>
  <pageMargins bottom="0.75" footer="0.3" header="0.3" left="0.7" right="0.7" top="0.75"/>
</worksheet>
</file>

<file path=xl/worksheets/sheet4.xml><?xml version="1.0" encoding="utf-8"?>
<worksheet xmlns:r="http://schemas.openxmlformats.org/officeDocument/2006/relationships" xmlns="http://schemas.openxmlformats.org/spreadsheetml/2006/main">
  <dimension ref="A1:K112"/>
  <sheetViews>
    <sheetView zoomScale="100" topLeftCell="A1" workbookViewId="0" showGridLines="true" showRowColHeaders="true">
      <selection activeCell="A2" sqref="A2:A2"/>
    </sheetView>
  </sheetViews>
  <sheetFormatPr customHeight="false" defaultColWidth="9.28125" defaultRowHeight="15.75"/>
  <cols>
    <col min="1" max="1" bestFit="false" customWidth="true" style="14" width="9.421875" hidden="false" outlineLevel="0"/>
    <col min="2" max="2" bestFit="false" customWidth="true" style="14" width="10.140625" hidden="false" outlineLevel="0"/>
    <col min="3" max="3" bestFit="false" customWidth="true" style="14" width="7.421875" hidden="false" outlineLevel="0"/>
    <col min="4" max="4" bestFit="false" customWidth="true" style="14" width="10.140625" hidden="false" outlineLevel="0"/>
    <col min="5" max="5" bestFit="false" customWidth="true" style="14" width="6.8515625" hidden="false" outlineLevel="0"/>
    <col min="6" max="6" bestFit="true" style="14" width="9.140625" hidden="false" outlineLevel="0"/>
    <col min="7" max="7" bestFit="false" customWidth="true" style="14" width="9.28125" hidden="false" outlineLevel="0"/>
    <col min="8" max="8" bestFit="false" customWidth="true" style="14" width="11.00390625" hidden="false" outlineLevel="0"/>
    <col min="9" max="9" bestFit="false" customWidth="true" style="14" width="14.57421875" hidden="false" outlineLevel="0"/>
    <col min="10" max="10" bestFit="false" customWidth="true" style="14" width="10.57421875" hidden="false" outlineLevel="0"/>
    <col min="11" max="11" bestFit="false" customWidth="true" style="14" width="19.421875" hidden="false" outlineLevel="0"/>
    <col min="12" max="16384" bestFit="true" style="14" width="9.140625" hidden="false" outlineLevel="0"/>
  </cols>
  <sheetData>
    <row r="1" ht="16.5" customHeight="true">
      <c r="A1" s="3"/>
      <c r="B1" s="6" t="s">
        <v>23</v>
      </c>
      <c r="C1" s="70"/>
      <c r="D1" s="70"/>
      <c r="E1" s="10"/>
      <c r="F1" s="14"/>
      <c r="G1" s="14"/>
      <c r="H1" s="35" t="s">
        <v>26</v>
      </c>
      <c r="I1" s="35" t="s">
        <v>27</v>
      </c>
      <c r="J1" s="35" t="s">
        <v>28</v>
      </c>
      <c r="K1" s="35" t="s">
        <v>29</v>
      </c>
    </row>
    <row r="2" ht="16.5" customHeight="true">
      <c r="A2" s="4" t="s">
        <v>0</v>
      </c>
      <c r="B2" s="47" t="s">
        <v>2</v>
      </c>
      <c r="C2" s="71" t="s">
        <v>24</v>
      </c>
      <c r="D2" s="72" t="s">
        <v>3</v>
      </c>
      <c r="E2" s="48" t="s">
        <v>25</v>
      </c>
      <c r="F2" s="14"/>
      <c r="G2" s="32" t="s">
        <v>2</v>
      </c>
      <c r="H2" s="56" t="n">
        <f>SUM(B2:B112)/(SUM(B2:B112)+SUM(D2:D112))</f>
        <v>0.528704394977321</v>
      </c>
      <c r="I2" s="35" t="e">
        <f>COUNT('Lopsided Margins'!G2:G112)</f>
        <v>#NAME?</v>
      </c>
      <c r="J2" s="55" t="e">
        <f>I2/(I2+I3)</f>
        <v>#NAME?</v>
      </c>
      <c r="K2" s="56" t="e">
        <f>J2-H2</f>
        <v>#NAME?</v>
      </c>
    </row>
    <row r="3" ht="16.5" customHeight="true">
      <c r="A3" s="4" t="n">
        <v>1</v>
      </c>
      <c r="B3" s="9" t="n">
        <f>'Lopsided Margins'!B3</f>
        <v>106382</v>
      </c>
      <c r="C3" s="19" t="n">
        <f>'Lopsided Margins'!E3</f>
        <v>0.905039814877833</v>
      </c>
      <c r="D3" s="13" t="n">
        <f>'Lopsided Margins'!C3</f>
        <v>11162</v>
      </c>
      <c r="E3" s="23" t="n">
        <f>'Lopsided Margins'!F3</f>
        <v>0.094960185122167</v>
      </c>
      <c r="F3" s="14"/>
      <c r="G3" s="33" t="s">
        <v>3</v>
      </c>
      <c r="H3" s="56" t="n">
        <f>SUM(D2:D112)/(SUM(B2:B112)+SUM(D2:D112))</f>
        <v>0.471295605022679</v>
      </c>
      <c r="I3" s="35" t="e">
        <f>COUNT('Lopsided Margins'!H2:H1112)</f>
        <v>#NAME?</v>
      </c>
      <c r="J3" s="55" t="e">
        <f>I3/(I2+I3)</f>
        <v>#NAME?</v>
      </c>
      <c r="K3" s="56" t="e">
        <f>J3-H3</f>
        <v>#NAME?</v>
      </c>
    </row>
    <row r="4">
      <c r="A4" s="5" t="n">
        <v>2</v>
      </c>
      <c r="B4" s="9" t="n">
        <f>'Lopsided Margins'!B4</f>
        <v>118979</v>
      </c>
      <c r="C4" s="19" t="n">
        <f>'Lopsided Margins'!E4</f>
        <v>0.59062478282021</v>
      </c>
      <c r="D4" s="13" t="n">
        <f>'Lopsided Margins'!C4</f>
        <v>82467</v>
      </c>
      <c r="E4" s="23" t="n">
        <f>'Lopsided Margins'!F4</f>
        <v>0.40937521717979</v>
      </c>
    </row>
    <row r="5">
      <c r="A5" s="5" t="n">
        <v>3</v>
      </c>
      <c r="B5" s="9" t="n">
        <f>'Lopsided Margins'!B5</f>
        <v>99845</v>
      </c>
      <c r="C5" s="19" t="n">
        <f>'Lopsided Margins'!E5</f>
        <v>0.758320295292634</v>
      </c>
      <c r="D5" s="13" t="n">
        <f>'Lopsided Margins'!C5</f>
        <v>31821</v>
      </c>
      <c r="E5" s="23" t="n">
        <f>'Lopsided Margins'!F5</f>
        <v>0.241679704707366</v>
      </c>
    </row>
    <row r="6">
      <c r="A6" s="5" t="n">
        <v>4</v>
      </c>
      <c r="B6" s="9" t="n">
        <f>'Lopsided Margins'!B6</f>
        <v>174726</v>
      </c>
      <c r="C6" s="19" t="n">
        <f>'Lopsided Margins'!E6</f>
        <v>0.970198730655828</v>
      </c>
      <c r="D6" s="13" t="n">
        <f>'Lopsided Margins'!C6</f>
        <v>5367</v>
      </c>
      <c r="E6" s="23" t="n">
        <f>'Lopsided Margins'!F6</f>
        <v>0.0298012693441722</v>
      </c>
    </row>
    <row r="7">
      <c r="A7" s="5" t="n">
        <v>5</v>
      </c>
      <c r="B7" s="9" t="n">
        <f>'Lopsided Margins'!B7</f>
        <v>209034</v>
      </c>
      <c r="C7" s="19" t="n">
        <f>'Lopsided Margins'!E7</f>
        <v>0.930168604573549</v>
      </c>
      <c r="D7" s="13" t="n">
        <f>'Lopsided Margins'!C7</f>
        <v>15693</v>
      </c>
      <c r="E7" s="23" t="n">
        <f>'Lopsided Margins'!F7</f>
        <v>0.0698313954264508</v>
      </c>
    </row>
    <row r="8">
      <c r="A8" s="5" t="n">
        <v>6</v>
      </c>
      <c r="B8" s="9" t="n">
        <f>'Lopsided Margins'!B8</f>
        <v>196359</v>
      </c>
      <c r="C8" s="19" t="n">
        <f>'Lopsided Margins'!E8</f>
        <v>0.636559913637999</v>
      </c>
      <c r="D8" s="13" t="n">
        <f>'Lopsided Margins'!C8</f>
        <v>112110</v>
      </c>
      <c r="E8" s="23" t="n">
        <f>'Lopsided Margins'!F8</f>
        <v>0.363440086362001</v>
      </c>
    </row>
    <row r="9">
      <c r="A9" s="5" t="n">
        <v>7</v>
      </c>
      <c r="B9" s="9" t="n">
        <f>'Lopsided Margins'!B9</f>
        <v>199011</v>
      </c>
      <c r="C9" s="19" t="n">
        <f>'Lopsided Margins'!E9</f>
        <v>0.839779728247109</v>
      </c>
      <c r="D9" s="13" t="n">
        <f>'Lopsided Margins'!C9</f>
        <v>37969</v>
      </c>
      <c r="E9" s="23" t="n">
        <f>'Lopsided Margins'!F9</f>
        <v>0.160220271752891</v>
      </c>
    </row>
    <row r="10">
      <c r="A10" s="5" t="n">
        <v>8</v>
      </c>
      <c r="B10" s="9" t="n">
        <f>'Lopsided Margins'!B10</f>
        <v>154828</v>
      </c>
      <c r="C10" s="19" t="n">
        <f>'Lopsided Margins'!E10</f>
        <v>0.952893243559287</v>
      </c>
      <c r="D10" s="13" t="n">
        <f>'Lopsided Margins'!C10</f>
        <v>7654</v>
      </c>
      <c r="E10" s="23" t="n">
        <f>'Lopsided Margins'!F10</f>
        <v>0.0471067564407134</v>
      </c>
    </row>
    <row r="11">
      <c r="A11" s="5" t="n">
        <v>9</v>
      </c>
      <c r="B11" s="9" t="n">
        <f>'Lopsided Margins'!B11</f>
        <v>171464</v>
      </c>
      <c r="C11" s="19" t="n">
        <f>'Lopsided Margins'!E11</f>
        <v>0.957840579629185</v>
      </c>
      <c r="D11" s="13" t="n">
        <f>'Lopsided Margins'!C11</f>
        <v>7547</v>
      </c>
      <c r="E11" s="23" t="n">
        <f>'Lopsided Margins'!F11</f>
        <v>0.0421594203708152</v>
      </c>
    </row>
    <row r="12">
      <c r="A12" s="5" t="n">
        <v>10</v>
      </c>
      <c r="B12" s="9" t="n">
        <f>'Lopsided Margins'!B12</f>
        <v>151335</v>
      </c>
      <c r="C12" s="19" t="n">
        <f>'Lopsided Margins'!E12</f>
        <v>0.502490287877279</v>
      </c>
      <c r="D12" s="13" t="n">
        <f>'Lopsided Margins'!C12</f>
        <v>149835</v>
      </c>
      <c r="E12" s="23" t="n">
        <f>'Lopsided Margins'!F12</f>
        <v>0.497509712122721</v>
      </c>
    </row>
    <row r="13">
      <c r="A13" s="5" t="n">
        <v>11</v>
      </c>
      <c r="B13" s="9" t="n">
        <f>'Lopsided Margins'!B13</f>
        <v>143368</v>
      </c>
      <c r="C13" s="19" t="n">
        <f>'Lopsided Margins'!E13</f>
        <v>0.821809760739221</v>
      </c>
      <c r="D13" s="13" t="n">
        <f>'Lopsided Margins'!C13</f>
        <v>31086</v>
      </c>
      <c r="E13" s="23" t="n">
        <f>'Lopsided Margins'!F13</f>
        <v>0.178190239260779</v>
      </c>
    </row>
    <row r="14">
      <c r="A14" s="5" t="n">
        <v>12</v>
      </c>
      <c r="B14" s="9" t="n">
        <f>'Lopsided Margins'!B14</f>
        <v>175307</v>
      </c>
      <c r="C14" s="19" t="n">
        <f>'Lopsided Margins'!E14</f>
        <v>0.900608258756563</v>
      </c>
      <c r="D14" s="13" t="n">
        <f>'Lopsided Margins'!C14</f>
        <v>19347</v>
      </c>
      <c r="E14" s="23" t="n">
        <f>'Lopsided Margins'!F14</f>
        <v>0.0993917412434371</v>
      </c>
    </row>
    <row r="15">
      <c r="A15" s="5" t="n">
        <v>13</v>
      </c>
      <c r="B15" s="9" t="n">
        <f>'Lopsided Margins'!B15</f>
        <v>132851</v>
      </c>
      <c r="C15" s="19" t="n">
        <f>'Lopsided Margins'!E15</f>
        <v>0.594776216293657</v>
      </c>
      <c r="D15" s="13" t="n">
        <f>'Lopsided Margins'!C15</f>
        <v>90512</v>
      </c>
      <c r="E15" s="23" t="n">
        <f>'Lopsided Margins'!F15</f>
        <v>0.405223783706343</v>
      </c>
    </row>
    <row r="16">
      <c r="A16" s="5" t="n">
        <v>14</v>
      </c>
      <c r="B16" s="9" t="n">
        <f>'Lopsided Margins'!B16</f>
        <v>143185</v>
      </c>
      <c r="C16" s="19" t="n">
        <f>'Lopsided Margins'!E16</f>
        <v>0.729590224912613</v>
      </c>
      <c r="D16" s="13" t="n">
        <f>'Lopsided Margins'!C16</f>
        <v>53069</v>
      </c>
      <c r="E16" s="23" t="n">
        <f>'Lopsided Margins'!F16</f>
        <v>0.270409775087387</v>
      </c>
    </row>
    <row r="17">
      <c r="A17" s="5" t="n">
        <v>15</v>
      </c>
      <c r="B17" s="9" t="n">
        <f>'Lopsided Margins'!B17</f>
        <v>123513</v>
      </c>
      <c r="C17" s="19" t="n">
        <f>'Lopsided Margins'!E17</f>
        <v>0.61664003994009</v>
      </c>
      <c r="D17" s="13" t="n">
        <f>'Lopsided Margins'!C17</f>
        <v>76787</v>
      </c>
      <c r="E17" s="23" t="n">
        <f>'Lopsided Margins'!F17</f>
        <v>0.38335996005991</v>
      </c>
    </row>
    <row r="18">
      <c r="A18" s="5" t="n">
        <v>16</v>
      </c>
      <c r="B18" s="9" t="n">
        <f>'Lopsided Margins'!B18</f>
        <v>181346</v>
      </c>
      <c r="C18" s="19" t="n">
        <f>'Lopsided Margins'!E18</f>
        <v>0.768395718752913</v>
      </c>
      <c r="D18" s="13" t="n">
        <f>'Lopsided Margins'!C18</f>
        <v>54660</v>
      </c>
      <c r="E18" s="23" t="n">
        <f>'Lopsided Margins'!F18</f>
        <v>0.231604281247087</v>
      </c>
    </row>
    <row r="19">
      <c r="A19" s="5" t="n">
        <v>17</v>
      </c>
      <c r="B19" s="9" t="n">
        <f>'Lopsided Margins'!B19</f>
        <v>154399</v>
      </c>
      <c r="C19" s="19" t="n">
        <f>'Lopsided Margins'!E19</f>
        <v>0.691231510332724</v>
      </c>
      <c r="D19" s="13" t="n">
        <f>'Lopsided Margins'!C19</f>
        <v>68969</v>
      </c>
      <c r="E19" s="23" t="n">
        <f>'Lopsided Margins'!F19</f>
        <v>0.308768489667276</v>
      </c>
    </row>
    <row r="20">
      <c r="A20" s="5" t="n">
        <v>18</v>
      </c>
      <c r="B20" s="9" t="n">
        <f>'Lopsided Margins'!B20</f>
        <v>224964</v>
      </c>
      <c r="C20" s="19" t="n">
        <f>'Lopsided Margins'!E20</f>
        <v>0.798736019882833</v>
      </c>
      <c r="D20" s="13" t="n">
        <f>'Lopsided Margins'!C20</f>
        <v>56686</v>
      </c>
      <c r="E20" s="23" t="n">
        <f>'Lopsided Margins'!F20</f>
        <v>0.201263980117167</v>
      </c>
    </row>
    <row r="21">
      <c r="A21" s="5" t="n">
        <v>19</v>
      </c>
      <c r="B21" s="9" t="n">
        <f>'Lopsided Margins'!B21</f>
        <v>193602</v>
      </c>
      <c r="C21" s="19" t="n">
        <f>'Lopsided Margins'!E21</f>
        <v>0.650395742908206</v>
      </c>
      <c r="D21" s="13" t="n">
        <f>'Lopsided Margins'!C21</f>
        <v>104066</v>
      </c>
      <c r="E21" s="23" t="n">
        <f>'Lopsided Margins'!F21</f>
        <v>0.349604257091794</v>
      </c>
    </row>
    <row r="22">
      <c r="A22" s="5" t="n">
        <v>20</v>
      </c>
      <c r="B22" s="9" t="n">
        <f>'Lopsided Margins'!B22</f>
        <v>165048</v>
      </c>
      <c r="C22" s="19" t="n">
        <f>'Lopsided Margins'!E22</f>
        <v>0.561374389045159</v>
      </c>
      <c r="D22" s="13" t="n">
        <f>'Lopsided Margins'!C22</f>
        <v>128959</v>
      </c>
      <c r="E22" s="23" t="n">
        <f>'Lopsided Margins'!F22</f>
        <v>0.438625610954841</v>
      </c>
    </row>
    <row r="23">
      <c r="A23" s="5" t="n">
        <v>21</v>
      </c>
      <c r="B23" s="9" t="n">
        <f>'Lopsided Margins'!B23</f>
        <v>124548</v>
      </c>
      <c r="C23" s="19" t="n">
        <f>'Lopsided Margins'!E23</f>
        <v>0.534235822470435</v>
      </c>
      <c r="D23" s="13" t="n">
        <f>'Lopsided Margins'!C23</f>
        <v>108585</v>
      </c>
      <c r="E23" s="23" t="n">
        <f>'Lopsided Margins'!F23</f>
        <v>0.465764177529565</v>
      </c>
    </row>
    <row r="24">
      <c r="A24" s="5" t="n">
        <v>22</v>
      </c>
      <c r="B24" s="9" t="n">
        <f>'Lopsided Margins'!B24</f>
        <v>149570</v>
      </c>
      <c r="C24" s="19" t="n">
        <f>'Lopsided Margins'!E24</f>
        <v>0.494739035660771</v>
      </c>
      <c r="D24" s="13" t="n">
        <f>'Lopsided Margins'!C24</f>
        <v>152751</v>
      </c>
      <c r="E24" s="23" t="n">
        <f>'Lopsided Margins'!F24</f>
        <v>0.505260964339229</v>
      </c>
    </row>
    <row r="25">
      <c r="A25" s="5" t="n">
        <v>23</v>
      </c>
      <c r="B25" s="9" t="n">
        <f>'Lopsided Margins'!B25</f>
        <v>138186</v>
      </c>
      <c r="C25" s="19" t="n">
        <f>'Lopsided Margins'!E25</f>
        <v>0.621633415056569</v>
      </c>
      <c r="D25" s="13" t="n">
        <f>'Lopsided Margins'!C25</f>
        <v>84109</v>
      </c>
      <c r="E25" s="23" t="n">
        <f>'Lopsided Margins'!F25</f>
        <v>0.378366584943431</v>
      </c>
    </row>
    <row r="26">
      <c r="A26" s="5" t="n">
        <v>24</v>
      </c>
      <c r="B26" s="9" t="n">
        <f>'Lopsided Margins'!B26</f>
        <v>145027</v>
      </c>
      <c r="C26" s="19" t="n">
        <f>'Lopsided Margins'!E26</f>
        <v>0.59197110086126</v>
      </c>
      <c r="D26" s="13" t="n">
        <f>'Lopsided Margins'!C26</f>
        <v>99963</v>
      </c>
      <c r="E26" s="23" t="n">
        <f>'Lopsided Margins'!F26</f>
        <v>0.40802889913874</v>
      </c>
    </row>
    <row r="27">
      <c r="A27" s="5" t="n">
        <v>25</v>
      </c>
      <c r="B27" s="9" t="n">
        <f>'Lopsided Margins'!B27</f>
        <v>128098</v>
      </c>
      <c r="C27" s="19" t="n">
        <f>'Lopsided Margins'!E27</f>
        <v>0.626481865487695</v>
      </c>
      <c r="D27" s="13" t="n">
        <f>'Lopsided Margins'!C27</f>
        <v>76374</v>
      </c>
      <c r="E27" s="23" t="n">
        <f>'Lopsided Margins'!F27</f>
        <v>0.373518134512305</v>
      </c>
    </row>
    <row r="28">
      <c r="A28" s="5" t="n">
        <v>26</v>
      </c>
      <c r="B28" s="9" t="n">
        <f>'Lopsided Margins'!B28</f>
        <v>142076</v>
      </c>
      <c r="C28" s="19" t="n">
        <f>'Lopsided Margins'!E28</f>
        <v>0.707701350388778</v>
      </c>
      <c r="D28" s="13" t="n">
        <f>'Lopsided Margins'!C28</f>
        <v>58681</v>
      </c>
      <c r="E28" s="23" t="n">
        <f>'Lopsided Margins'!F28</f>
        <v>0.292298649611222</v>
      </c>
    </row>
    <row r="29">
      <c r="A29" s="5" t="n">
        <v>27</v>
      </c>
      <c r="B29" s="9" t="n">
        <f>'Lopsided Margins'!B29</f>
        <v>131696</v>
      </c>
      <c r="C29" s="19" t="n">
        <f>'Lopsided Margins'!E29</f>
        <v>0.517542756539235</v>
      </c>
      <c r="D29" s="13" t="n">
        <f>'Lopsided Margins'!C29</f>
        <v>122768</v>
      </c>
      <c r="E29" s="23" t="n">
        <f>'Lopsided Margins'!F29</f>
        <v>0.482457243460765</v>
      </c>
    </row>
    <row r="30">
      <c r="A30" s="5" t="n">
        <v>28</v>
      </c>
      <c r="B30" s="9" t="n">
        <f>'Lopsided Margins'!B30</f>
        <v>117419</v>
      </c>
      <c r="C30" s="19" t="n">
        <f>'Lopsided Margins'!E30</f>
        <v>0.52695140176011</v>
      </c>
      <c r="D30" s="13" t="n">
        <f>'Lopsided Margins'!C30</f>
        <v>105408</v>
      </c>
      <c r="E30" s="23" t="n">
        <f>'Lopsided Margins'!F30</f>
        <v>0.47304859823989</v>
      </c>
    </row>
    <row r="31">
      <c r="A31" s="5" t="n">
        <v>29</v>
      </c>
      <c r="B31" s="9" t="n">
        <f>'Lopsided Margins'!B31</f>
        <v>110064</v>
      </c>
      <c r="C31" s="19" t="n">
        <f>'Lopsided Margins'!E31</f>
        <v>0.523274554643263</v>
      </c>
      <c r="D31" s="13" t="n">
        <f>'Lopsided Margins'!C31</f>
        <v>100273</v>
      </c>
      <c r="E31" s="23" t="n">
        <f>'Lopsided Margins'!F31</f>
        <v>0.476725445356737</v>
      </c>
    </row>
    <row r="32">
      <c r="A32" s="5" t="n">
        <v>30</v>
      </c>
      <c r="B32" s="9" t="n">
        <f>'Lopsided Margins'!B32</f>
        <v>105707</v>
      </c>
      <c r="C32" s="19" t="n">
        <f>'Lopsided Margins'!E32</f>
        <v>0.440431152294924</v>
      </c>
      <c r="D32" s="13" t="n">
        <f>'Lopsided Margins'!C32</f>
        <v>134301</v>
      </c>
      <c r="E32" s="23" t="n">
        <f>'Lopsided Margins'!F32</f>
        <v>0.559568847705077</v>
      </c>
    </row>
    <row r="33">
      <c r="A33" s="5" t="n">
        <v>31</v>
      </c>
      <c r="B33" s="9" t="n">
        <f>'Lopsided Margins'!B33</f>
        <v>129175</v>
      </c>
      <c r="C33" s="19" t="n">
        <f>'Lopsided Margins'!E33</f>
        <v>0.542462635484426</v>
      </c>
      <c r="D33" s="13" t="n">
        <f>'Lopsided Margins'!C33</f>
        <v>108952</v>
      </c>
      <c r="E33" s="23" t="n">
        <f>'Lopsided Margins'!F33</f>
        <v>0.457537364515574</v>
      </c>
    </row>
    <row r="34">
      <c r="A34" s="5" t="n">
        <v>32</v>
      </c>
      <c r="B34" s="9" t="n">
        <f>'Lopsided Margins'!B34</f>
        <v>167723</v>
      </c>
      <c r="C34" s="19" t="n">
        <f>'Lopsided Margins'!E34</f>
        <v>0.775421985307375</v>
      </c>
      <c r="D34" s="13" t="n">
        <f>'Lopsided Margins'!C34</f>
        <v>48576</v>
      </c>
      <c r="E34" s="23" t="n">
        <f>'Lopsided Margins'!F34</f>
        <v>0.224578014692625</v>
      </c>
    </row>
    <row r="35">
      <c r="A35" s="5" t="n">
        <v>33</v>
      </c>
      <c r="B35" s="9" t="n">
        <f>'Lopsided Margins'!B35</f>
        <v>199387</v>
      </c>
      <c r="C35" s="19" t="n">
        <f>'Lopsided Margins'!E35</f>
        <v>0.727495959105786</v>
      </c>
      <c r="D35" s="13" t="n">
        <f>'Lopsided Margins'!C35</f>
        <v>74686</v>
      </c>
      <c r="E35" s="23" t="n">
        <f>'Lopsided Margins'!F35</f>
        <v>0.272504040894214</v>
      </c>
    </row>
    <row r="36">
      <c r="A36" s="5" t="n">
        <v>34</v>
      </c>
      <c r="B36" s="9" t="n">
        <f>'Lopsided Margins'!B36</f>
        <v>99122</v>
      </c>
      <c r="C36" s="19" t="n">
        <f>'Lopsided Margins'!E36</f>
        <v>0.435831369376341</v>
      </c>
      <c r="D36" s="13" t="n">
        <f>'Lopsided Margins'!C36</f>
        <v>128310</v>
      </c>
      <c r="E36" s="23" t="n">
        <f>'Lopsided Margins'!F36</f>
        <v>0.564168630623659</v>
      </c>
    </row>
    <row r="37">
      <c r="A37" s="5" t="n">
        <v>35</v>
      </c>
      <c r="B37" s="9" t="n">
        <f>'Lopsided Margins'!B37</f>
        <v>66677</v>
      </c>
      <c r="C37" s="19" t="n">
        <f>'Lopsided Margins'!E37</f>
        <v>0.327904083248501</v>
      </c>
      <c r="D37" s="13" t="n">
        <f>'Lopsided Margins'!C37</f>
        <v>136666</v>
      </c>
      <c r="E37" s="23" t="n">
        <f>'Lopsided Margins'!F37</f>
        <v>0.672095916751499</v>
      </c>
    </row>
    <row r="38">
      <c r="A38" s="5" t="n">
        <v>36</v>
      </c>
      <c r="B38" s="9" t="n">
        <f>'Lopsided Margins'!B38</f>
        <v>71220</v>
      </c>
      <c r="C38" s="19" t="n">
        <f>'Lopsided Margins'!E38</f>
        <v>0.368702242653911</v>
      </c>
      <c r="D38" s="13" t="n">
        <f>'Lopsided Margins'!C38</f>
        <v>121944</v>
      </c>
      <c r="E38" s="23" t="n">
        <f>'Lopsided Margins'!F38</f>
        <v>0.631297757346089</v>
      </c>
    </row>
    <row r="39">
      <c r="A39" s="5" t="n">
        <v>37</v>
      </c>
      <c r="B39" s="9" t="n">
        <f>'Lopsided Margins'!B39</f>
        <v>82733</v>
      </c>
      <c r="C39" s="19" t="n">
        <f>'Lopsided Margins'!E39</f>
        <v>0.395936924218133</v>
      </c>
      <c r="D39" s="13" t="n">
        <f>'Lopsided Margins'!C39</f>
        <v>126222</v>
      </c>
      <c r="E39" s="23" t="n">
        <f>'Lopsided Margins'!F39</f>
        <v>0.604063075781867</v>
      </c>
    </row>
    <row r="40">
      <c r="A40" s="5" t="n">
        <v>38</v>
      </c>
      <c r="B40" s="9" t="n">
        <f>'Lopsided Margins'!B40</f>
        <v>132990</v>
      </c>
      <c r="C40" s="19" t="n">
        <f>'Lopsided Margins'!E40</f>
        <v>0.523991142701791</v>
      </c>
      <c r="D40" s="13" t="n">
        <f>'Lopsided Margins'!C40</f>
        <v>120812</v>
      </c>
      <c r="E40" s="23" t="n">
        <f>'Lopsided Margins'!F40</f>
        <v>0.476008857298209</v>
      </c>
    </row>
    <row r="41">
      <c r="A41" s="5" t="n">
        <v>39</v>
      </c>
      <c r="B41" s="9" t="n">
        <f>'Lopsided Margins'!B41</f>
        <v>89057</v>
      </c>
      <c r="C41" s="19" t="n">
        <f>'Lopsided Margins'!E41</f>
        <v>0.422459512537594</v>
      </c>
      <c r="D41" s="13" t="n">
        <f>'Lopsided Margins'!C41</f>
        <v>121749</v>
      </c>
      <c r="E41" s="23" t="n">
        <f>'Lopsided Margins'!F41</f>
        <v>0.577540487462406</v>
      </c>
    </row>
    <row r="42">
      <c r="A42" s="5" t="n">
        <v>40</v>
      </c>
      <c r="B42" s="9" t="n">
        <f>'Lopsided Margins'!B42</f>
        <v>141957</v>
      </c>
      <c r="C42" s="19" t="n">
        <f>'Lopsided Margins'!E42</f>
        <v>0.555074605855856</v>
      </c>
      <c r="D42" s="13" t="n">
        <f>'Lopsided Margins'!C42</f>
        <v>113787</v>
      </c>
      <c r="E42" s="23" t="n">
        <f>'Lopsided Margins'!F42</f>
        <v>0.444925394144144</v>
      </c>
    </row>
    <row r="43">
      <c r="A43" s="5" t="n">
        <v>41</v>
      </c>
      <c r="B43" s="9" t="n">
        <f>'Lopsided Margins'!B43</f>
        <v>146279</v>
      </c>
      <c r="C43" s="19" t="n">
        <f>'Lopsided Margins'!E43</f>
        <v>0.753836719128454</v>
      </c>
      <c r="D43" s="13" t="n">
        <f>'Lopsided Margins'!C43</f>
        <v>47767</v>
      </c>
      <c r="E43" s="23" t="n">
        <f>'Lopsided Margins'!F43</f>
        <v>0.246163280871546</v>
      </c>
    </row>
    <row r="44">
      <c r="A44" s="5" t="n">
        <v>42</v>
      </c>
      <c r="B44" s="9" t="n">
        <f>'Lopsided Margins'!B44</f>
        <v>117152</v>
      </c>
      <c r="C44" s="19" t="n">
        <f>'Lopsided Margins'!E44</f>
        <v>0.46487966508601</v>
      </c>
      <c r="D44" s="13" t="n">
        <f>'Lopsided Margins'!C44</f>
        <v>134853</v>
      </c>
      <c r="E44" s="23" t="n">
        <f>'Lopsided Margins'!F44</f>
        <v>0.53512033491399</v>
      </c>
    </row>
    <row r="45">
      <c r="A45" s="5" t="n">
        <v>43</v>
      </c>
      <c r="B45" s="9" t="n">
        <f>'Lopsided Margins'!B45</f>
        <v>76783</v>
      </c>
      <c r="C45" s="19" t="n">
        <f>'Lopsided Margins'!E45</f>
        <v>0.320542203631111</v>
      </c>
      <c r="D45" s="13" t="n">
        <f>'Lopsided Margins'!C45</f>
        <v>162758</v>
      </c>
      <c r="E45" s="23" t="n">
        <f>'Lopsided Margins'!F45</f>
        <v>0.679457796368889</v>
      </c>
    </row>
    <row r="46">
      <c r="A46" s="5" t="n">
        <v>44</v>
      </c>
      <c r="B46" s="9" t="n">
        <f>'Lopsided Margins'!B46</f>
        <v>99614</v>
      </c>
      <c r="C46" s="19" t="n">
        <f>'Lopsided Margins'!E46</f>
        <v>0.523485206789637</v>
      </c>
      <c r="D46" s="13" t="n">
        <f>'Lopsided Margins'!C46</f>
        <v>90676</v>
      </c>
      <c r="E46" s="23" t="n">
        <f>'Lopsided Margins'!F46</f>
        <v>0.476514793210363</v>
      </c>
    </row>
    <row r="47">
      <c r="A47" s="5" t="n">
        <v>45</v>
      </c>
      <c r="B47" s="9" t="n">
        <f>'Lopsided Margins'!B47</f>
        <v>88870</v>
      </c>
      <c r="C47" s="19" t="n">
        <f>'Lopsided Margins'!E47</f>
        <v>0.369677078523621</v>
      </c>
      <c r="D47" s="13" t="n">
        <f>'Lopsided Margins'!C47</f>
        <v>151529</v>
      </c>
      <c r="E47" s="23" t="n">
        <f>'Lopsided Margins'!F47</f>
        <v>0.630322921476379</v>
      </c>
    </row>
    <row r="48">
      <c r="A48" s="5" t="n">
        <v>46</v>
      </c>
      <c r="B48" s="9" t="n">
        <f>'Lopsided Margins'!B48</f>
        <v>100201</v>
      </c>
      <c r="C48" s="19" t="n">
        <f>'Lopsided Margins'!E48</f>
        <v>0.524033659151409</v>
      </c>
      <c r="D48" s="13" t="n">
        <f>'Lopsided Margins'!C48</f>
        <v>91010</v>
      </c>
      <c r="E48" s="23" t="n">
        <f>'Lopsided Margins'!F48</f>
        <v>0.475966340848591</v>
      </c>
    </row>
    <row r="49">
      <c r="A49" s="5" t="n">
        <v>47</v>
      </c>
      <c r="B49" s="9" t="n">
        <f>'Lopsided Margins'!B49</f>
        <v>180851</v>
      </c>
      <c r="C49" s="19" t="n">
        <f>'Lopsided Margins'!E49</f>
        <v>0.625243302483327</v>
      </c>
      <c r="D49" s="13" t="n">
        <f>'Lopsided Margins'!C49</f>
        <v>108398</v>
      </c>
      <c r="E49" s="23" t="n">
        <f>'Lopsided Margins'!F49</f>
        <v>0.374756697516673</v>
      </c>
    </row>
    <row r="50">
      <c r="A50" s="5" t="n">
        <v>48</v>
      </c>
      <c r="B50" s="9" t="n">
        <f>'Lopsided Margins'!B50</f>
        <v>149718</v>
      </c>
      <c r="C50" s="19" t="n">
        <f>'Lopsided Margins'!E50</f>
        <v>0.517035604517043</v>
      </c>
      <c r="D50" s="13" t="n">
        <f>'Lopsided Margins'!C50</f>
        <v>139852</v>
      </c>
      <c r="E50" s="23" t="n">
        <f>'Lopsided Margins'!F50</f>
        <v>0.482964395482958</v>
      </c>
    </row>
    <row r="51">
      <c r="A51" s="5" t="n">
        <v>49</v>
      </c>
      <c r="B51" s="9" t="n">
        <f>'Lopsided Margins'!B51</f>
        <v>115398</v>
      </c>
      <c r="C51" s="19" t="n">
        <f>'Lopsided Margins'!E51</f>
        <v>0.449735181670441</v>
      </c>
      <c r="D51" s="13" t="n">
        <f>'Lopsided Margins'!C51</f>
        <v>141193</v>
      </c>
      <c r="E51" s="23" t="n">
        <f>'Lopsided Margins'!F51</f>
        <v>0.55026481832956</v>
      </c>
    </row>
    <row r="52">
      <c r="A52" s="5" t="n">
        <v>50</v>
      </c>
      <c r="B52" s="9" t="n">
        <f>'Lopsided Margins'!B52</f>
        <v>94713</v>
      </c>
      <c r="C52" s="19" t="n">
        <f>'Lopsided Margins'!E52</f>
        <v>0.362266012866902</v>
      </c>
      <c r="D52" s="13" t="n">
        <f>'Lopsided Margins'!C52</f>
        <v>166733</v>
      </c>
      <c r="E52" s="23" t="n">
        <f>'Lopsided Margins'!F52</f>
        <v>0.637733987133098</v>
      </c>
    </row>
    <row r="53">
      <c r="A53" s="5" t="n">
        <v>51</v>
      </c>
      <c r="B53" s="9" t="n">
        <f>'Lopsided Margins'!B53</f>
        <v>111130</v>
      </c>
      <c r="C53" s="19" t="n">
        <f>'Lopsided Margins'!E53</f>
        <v>0.402136428935875</v>
      </c>
      <c r="D53" s="13" t="n">
        <f>'Lopsided Margins'!C53</f>
        <v>165219</v>
      </c>
      <c r="E53" s="23" t="n">
        <f>'Lopsided Margins'!F53</f>
        <v>0.597863571064125</v>
      </c>
    </row>
    <row r="54">
      <c r="A54" s="5" t="n">
        <v>52</v>
      </c>
      <c r="B54" s="9" t="n">
        <f>'Lopsided Margins'!B54</f>
        <v>114803</v>
      </c>
      <c r="C54" s="19" t="n">
        <f>'Lopsided Margins'!E54</f>
        <v>0.423807150635879</v>
      </c>
      <c r="D54" s="13" t="n">
        <f>'Lopsided Margins'!C54</f>
        <v>156082</v>
      </c>
      <c r="E54" s="23" t="n">
        <f>'Lopsided Margins'!F54</f>
        <v>0.576192849364121</v>
      </c>
    </row>
    <row r="55">
      <c r="A55" s="5" t="n">
        <v>53</v>
      </c>
      <c r="B55" s="9" t="n">
        <f>'Lopsided Margins'!B55</f>
        <v>130313</v>
      </c>
      <c r="C55" s="19" t="n">
        <f>'Lopsided Margins'!E55</f>
        <v>0.704063494464765</v>
      </c>
      <c r="D55" s="13" t="n">
        <f>'Lopsided Margins'!C55</f>
        <v>54774</v>
      </c>
      <c r="E55" s="23" t="n">
        <f>'Lopsided Margins'!F55</f>
        <v>0.295936505535235</v>
      </c>
    </row>
    <row r="56">
      <c r="A56" s="5" t="n">
        <v>54</v>
      </c>
      <c r="B56" s="9" t="n">
        <f>'Lopsided Margins'!B56</f>
        <v>127975</v>
      </c>
      <c r="C56" s="19" t="n">
        <f>'Lopsided Margins'!E56</f>
        <v>0.479152782249912</v>
      </c>
      <c r="D56" s="13" t="n">
        <f>'Lopsided Margins'!C56</f>
        <v>139111</v>
      </c>
      <c r="E56" s="23" t="n">
        <f>'Lopsided Margins'!F56</f>
        <v>0.520847217750088</v>
      </c>
    </row>
    <row r="57">
      <c r="A57" s="5" t="n">
        <v>55</v>
      </c>
      <c r="B57" s="9" t="n">
        <f>'Lopsided Margins'!B57</f>
        <v>128407</v>
      </c>
      <c r="C57" s="19" t="n">
        <f>'Lopsided Margins'!E57</f>
        <v>0.482586129787546</v>
      </c>
      <c r="D57" s="13" t="n">
        <f>'Lopsided Margins'!C57</f>
        <v>137674</v>
      </c>
      <c r="E57" s="23" t="n">
        <f>'Lopsided Margins'!F57</f>
        <v>0.517413870212454</v>
      </c>
    </row>
    <row r="58">
      <c r="A58" s="5" t="n">
        <v>56</v>
      </c>
      <c r="B58" s="9" t="n">
        <f>'Lopsided Margins'!B58</f>
        <v>139638</v>
      </c>
      <c r="C58" s="19" t="n">
        <f>'Lopsided Margins'!E58</f>
        <v>0.542939239236515</v>
      </c>
      <c r="D58" s="13" t="n">
        <f>'Lopsided Margins'!C58</f>
        <v>117551</v>
      </c>
      <c r="E58" s="23" t="n">
        <f>'Lopsided Margins'!F58</f>
        <v>0.457060760763485</v>
      </c>
    </row>
    <row r="59">
      <c r="A59" s="5" t="n">
        <v>57</v>
      </c>
      <c r="B59" s="9" t="n">
        <f>'Lopsided Margins'!B59</f>
        <v>101261</v>
      </c>
      <c r="C59" s="19" t="n">
        <f>'Lopsided Margins'!E59</f>
        <v>0.494395023874855</v>
      </c>
      <c r="D59" s="13" t="n">
        <f>'Lopsided Margins'!C59</f>
        <v>103557</v>
      </c>
      <c r="E59" s="23" t="n">
        <f>'Lopsided Margins'!F59</f>
        <v>0.505604976125145</v>
      </c>
    </row>
    <row r="60">
      <c r="A60" s="5" t="n">
        <v>58</v>
      </c>
      <c r="B60" s="9" t="n">
        <f>'Lopsided Margins'!B60</f>
        <v>111853</v>
      </c>
      <c r="C60" s="19" t="n">
        <f>'Lopsided Margins'!E60</f>
        <v>0.506647159273636</v>
      </c>
      <c r="D60" s="13" t="n">
        <f>'Lopsided Margins'!C60</f>
        <v>108918</v>
      </c>
      <c r="E60" s="23" t="n">
        <f>'Lopsided Margins'!F60</f>
        <v>0.493352840726364</v>
      </c>
    </row>
    <row r="61">
      <c r="A61" s="5" t="n">
        <v>59</v>
      </c>
      <c r="B61" s="9" t="n">
        <f>'Lopsided Margins'!B61</f>
        <v>96291</v>
      </c>
      <c r="C61" s="19" t="n">
        <f>'Lopsided Margins'!E61</f>
        <v>0.385475464175053</v>
      </c>
      <c r="D61" s="13" t="n">
        <f>'Lopsided Margins'!C61</f>
        <v>153507</v>
      </c>
      <c r="E61" s="23" t="n">
        <f>'Lopsided Margins'!F61</f>
        <v>0.614524535824947</v>
      </c>
    </row>
    <row r="62">
      <c r="A62" s="5" t="n">
        <v>60</v>
      </c>
      <c r="B62" s="9" t="n">
        <f>'Lopsided Margins'!B62</f>
        <v>111641</v>
      </c>
      <c r="C62" s="19" t="n">
        <f>'Lopsided Margins'!E62</f>
        <v>0.449049940470444</v>
      </c>
      <c r="D62" s="13" t="n">
        <f>'Lopsided Margins'!C62</f>
        <v>136975</v>
      </c>
      <c r="E62" s="23" t="n">
        <f>'Lopsided Margins'!F62</f>
        <v>0.550950059529556</v>
      </c>
    </row>
    <row r="63">
      <c r="A63" s="5" t="n">
        <v>61</v>
      </c>
      <c r="B63" s="9" t="n">
        <f>'Lopsided Margins'!B63</f>
        <v>126723</v>
      </c>
      <c r="C63" s="19" t="n">
        <f>'Lopsided Margins'!E63</f>
        <v>0.528757166342599</v>
      </c>
      <c r="D63" s="13" t="n">
        <f>'Lopsided Margins'!C63</f>
        <v>112939</v>
      </c>
      <c r="E63" s="23" t="n">
        <f>'Lopsided Margins'!F63</f>
        <v>0.471242833657401</v>
      </c>
    </row>
    <row r="64">
      <c r="A64" s="5" t="n">
        <v>62</v>
      </c>
      <c r="B64" s="9" t="n">
        <f>'Lopsided Margins'!B64</f>
        <v>127477</v>
      </c>
      <c r="C64" s="19" t="n">
        <f>'Lopsided Margins'!E64</f>
        <v>0.507460012897781</v>
      </c>
      <c r="D64" s="13" t="n">
        <f>'Lopsided Margins'!C64</f>
        <v>123729</v>
      </c>
      <c r="E64" s="23" t="n">
        <f>'Lopsided Margins'!F64</f>
        <v>0.492539987102219</v>
      </c>
    </row>
    <row r="65">
      <c r="A65" s="5" t="n">
        <v>63</v>
      </c>
      <c r="B65" s="9" t="n">
        <f>'Lopsided Margins'!B65</f>
        <v>101281</v>
      </c>
      <c r="C65" s="19" t="n">
        <f>'Lopsided Margins'!E65</f>
        <v>0.402842301205969</v>
      </c>
      <c r="D65" s="13" t="n">
        <f>'Lopsided Margins'!C65</f>
        <v>150135</v>
      </c>
      <c r="E65" s="23" t="n">
        <f>'Lopsided Margins'!F65</f>
        <v>0.597157698794031</v>
      </c>
    </row>
    <row r="66">
      <c r="A66" s="5" t="n">
        <v>64</v>
      </c>
      <c r="B66" s="9" t="n">
        <f>'Lopsided Margins'!B66</f>
        <v>101460</v>
      </c>
      <c r="C66" s="19" t="n">
        <f>'Lopsided Margins'!E66</f>
        <v>0.45674927409008</v>
      </c>
      <c r="D66" s="13" t="n">
        <f>'Lopsided Margins'!C66</f>
        <v>120675</v>
      </c>
      <c r="E66" s="23" t="n">
        <f>'Lopsided Margins'!F66</f>
        <v>0.54325072590992</v>
      </c>
    </row>
    <row r="67">
      <c r="A67" s="5" t="n">
        <v>65</v>
      </c>
      <c r="B67" s="9" t="n">
        <f>'Lopsided Margins'!B67</f>
        <v>85900</v>
      </c>
      <c r="C67" s="19" t="n">
        <f>'Lopsided Margins'!E67</f>
        <v>0.343756753079404</v>
      </c>
      <c r="D67" s="13" t="n">
        <f>'Lopsided Margins'!C67</f>
        <v>163986</v>
      </c>
      <c r="E67" s="23" t="n">
        <f>'Lopsided Margins'!F67</f>
        <v>0.656243246920596</v>
      </c>
    </row>
    <row r="68">
      <c r="A68" s="5" t="n">
        <v>66</v>
      </c>
      <c r="B68" s="9" t="n">
        <f>'Lopsided Margins'!B68</f>
        <v>98092</v>
      </c>
      <c r="C68" s="19" t="n">
        <f>'Lopsided Margins'!E68</f>
        <v>0.360660198029995</v>
      </c>
      <c r="D68" s="13" t="n">
        <f>'Lopsided Margins'!C68</f>
        <v>173887</v>
      </c>
      <c r="E68" s="23" t="n">
        <f>'Lopsided Margins'!F68</f>
        <v>0.639339801970005</v>
      </c>
    </row>
    <row r="69">
      <c r="A69" s="5" t="n">
        <v>67</v>
      </c>
      <c r="B69" s="9" t="n">
        <f>'Lopsided Margins'!B69</f>
        <v>115617</v>
      </c>
      <c r="C69" s="19" t="n">
        <f>'Lopsided Margins'!E69</f>
        <v>0.459861504989718</v>
      </c>
      <c r="D69" s="13" t="n">
        <f>'Lopsided Margins'!C69</f>
        <v>135800</v>
      </c>
      <c r="E69" s="23" t="n">
        <f>'Lopsided Margins'!F69</f>
        <v>0.540138495010282</v>
      </c>
    </row>
    <row r="70">
      <c r="A70" s="5" t="n">
        <v>68</v>
      </c>
      <c r="B70" s="9" t="n">
        <f>'Lopsided Margins'!B70</f>
        <v>129080</v>
      </c>
      <c r="C70" s="19" t="n">
        <f>'Lopsided Margins'!E70</f>
        <v>0.504545916492726</v>
      </c>
      <c r="D70" s="13" t="n">
        <f>'Lopsided Margins'!C70</f>
        <v>126754</v>
      </c>
      <c r="E70" s="23" t="n">
        <f>'Lopsided Margins'!F70</f>
        <v>0.495454083507274</v>
      </c>
    </row>
    <row r="71">
      <c r="A71" s="5" t="n">
        <v>69</v>
      </c>
      <c r="B71" s="9" t="n">
        <f>'Lopsided Margins'!B71</f>
        <v>147237</v>
      </c>
      <c r="C71" s="19" t="n">
        <f>'Lopsided Margins'!E71</f>
        <v>0.614457831325301</v>
      </c>
      <c r="D71" s="13" t="n">
        <f>'Lopsided Margins'!C71</f>
        <v>92384</v>
      </c>
      <c r="E71" s="23" t="n">
        <f>'Lopsided Margins'!F71</f>
        <v>0.385542168674699</v>
      </c>
    </row>
    <row r="72">
      <c r="A72" s="5" t="n">
        <v>70</v>
      </c>
      <c r="B72" s="9" t="n">
        <f>'Lopsided Margins'!B72</f>
        <v>165790</v>
      </c>
      <c r="C72" s="19" t="n">
        <f>'Lopsided Margins'!E72</f>
        <v>0.848304057061867</v>
      </c>
      <c r="D72" s="13" t="n">
        <f>'Lopsided Margins'!C72</f>
        <v>29647</v>
      </c>
      <c r="E72" s="23" t="n">
        <f>'Lopsided Margins'!F72</f>
        <v>0.151695942938134</v>
      </c>
    </row>
    <row r="73">
      <c r="A73" s="5" t="n">
        <v>71</v>
      </c>
      <c r="B73" s="9" t="n">
        <f>'Lopsided Margins'!B73</f>
        <v>116526</v>
      </c>
      <c r="C73" s="19" t="n">
        <f>'Lopsided Margins'!E73</f>
        <v>0.455546259880998</v>
      </c>
      <c r="D73" s="13" t="n">
        <f>'Lopsided Margins'!C73</f>
        <v>139268</v>
      </c>
      <c r="E73" s="23" t="n">
        <f>'Lopsided Margins'!F73</f>
        <v>0.544453740119002</v>
      </c>
    </row>
    <row r="74">
      <c r="A74" s="5" t="n">
        <v>72</v>
      </c>
      <c r="B74" s="9" t="n">
        <f>'Lopsided Margins'!B74</f>
        <v>123073</v>
      </c>
      <c r="C74" s="19" t="n">
        <f>'Lopsided Margins'!E74</f>
        <v>0.467519098033406</v>
      </c>
      <c r="D74" s="13" t="n">
        <f>'Lopsided Margins'!C74</f>
        <v>140174</v>
      </c>
      <c r="E74" s="23" t="n">
        <f>'Lopsided Margins'!F74</f>
        <v>0.532480901966594</v>
      </c>
    </row>
    <row r="75">
      <c r="A75" s="5" t="n">
        <v>73</v>
      </c>
      <c r="B75" s="9" t="n">
        <f>'Lopsided Margins'!B75</f>
        <v>123483</v>
      </c>
      <c r="C75" s="19" t="n">
        <f>'Lopsided Margins'!E75</f>
        <v>0.559356583423552</v>
      </c>
      <c r="D75" s="13" t="n">
        <f>'Lopsided Margins'!C75</f>
        <v>97276</v>
      </c>
      <c r="E75" s="23" t="n">
        <f>'Lopsided Margins'!F75</f>
        <v>0.440643416576448</v>
      </c>
    </row>
    <row r="76">
      <c r="A76" s="5" t="n">
        <v>74</v>
      </c>
      <c r="B76" s="9" t="n">
        <f>'Lopsided Margins'!B76</f>
        <v>151406</v>
      </c>
      <c r="C76" s="19" t="n">
        <f>'Lopsided Margins'!E76</f>
        <v>0.686119545021978</v>
      </c>
      <c r="D76" s="13" t="n">
        <f>'Lopsided Margins'!C76</f>
        <v>69264</v>
      </c>
      <c r="E76" s="23" t="n">
        <f>'Lopsided Margins'!F76</f>
        <v>0.313880454978021</v>
      </c>
    </row>
    <row r="77">
      <c r="A77" s="5" t="n">
        <v>75</v>
      </c>
      <c r="B77" s="9" t="n">
        <f>'Lopsided Margins'!B77</f>
        <v>154639</v>
      </c>
      <c r="C77" s="19" t="n">
        <f>'Lopsided Margins'!E77</f>
        <v>0.599794430222636</v>
      </c>
      <c r="D77" s="13" t="n">
        <f>'Lopsided Margins'!C77</f>
        <v>103181</v>
      </c>
      <c r="E77" s="23" t="n">
        <f>'Lopsided Margins'!F77</f>
        <v>0.400205569777364</v>
      </c>
    </row>
    <row r="78">
      <c r="A78" s="5" t="n">
        <v>76</v>
      </c>
      <c r="B78" s="9" t="n">
        <f>'Lopsided Margins'!B78</f>
        <v>137003</v>
      </c>
      <c r="C78" s="19" t="n">
        <f>'Lopsided Margins'!E78</f>
        <v>0.524072373957616</v>
      </c>
      <c r="D78" s="13" t="n">
        <f>'Lopsided Margins'!C78</f>
        <v>124417</v>
      </c>
      <c r="E78" s="23" t="n">
        <f>'Lopsided Margins'!F78</f>
        <v>0.475927626042384</v>
      </c>
    </row>
    <row r="79">
      <c r="A79" s="5" t="n">
        <v>77</v>
      </c>
      <c r="B79" s="9" t="n">
        <f>'Lopsided Margins'!B79</f>
        <v>150667</v>
      </c>
      <c r="C79" s="19" t="n">
        <f>'Lopsided Margins'!E79</f>
        <v>0.622284909486657</v>
      </c>
      <c r="D79" s="13" t="n">
        <f>'Lopsided Margins'!C79</f>
        <v>91452</v>
      </c>
      <c r="E79" s="23" t="n">
        <f>'Lopsided Margins'!F79</f>
        <v>0.377715090513343</v>
      </c>
    </row>
    <row r="80">
      <c r="A80" s="5" t="n">
        <v>78</v>
      </c>
      <c r="B80" s="9" t="n">
        <f>'Lopsided Margins'!B80</f>
        <v>84368</v>
      </c>
      <c r="C80" s="19" t="n">
        <f>'Lopsided Margins'!E80</f>
        <v>0.384327695300222</v>
      </c>
      <c r="D80" s="13" t="n">
        <f>'Lopsided Margins'!C80</f>
        <v>135153</v>
      </c>
      <c r="E80" s="23" t="n">
        <f>'Lopsided Margins'!F80</f>
        <v>0.615672304699778</v>
      </c>
    </row>
    <row r="81">
      <c r="A81" s="5" t="n">
        <v>79</v>
      </c>
      <c r="B81" s="9" t="n">
        <f>'Lopsided Margins'!B81</f>
        <v>79213</v>
      </c>
      <c r="C81" s="19" t="n">
        <f>'Lopsided Margins'!E81</f>
        <v>0.326496712899038</v>
      </c>
      <c r="D81" s="13" t="n">
        <f>'Lopsided Margins'!C81</f>
        <v>163402</v>
      </c>
      <c r="E81" s="23" t="n">
        <f>'Lopsided Margins'!F81</f>
        <v>0.673503287100962</v>
      </c>
    </row>
    <row r="82">
      <c r="A82" s="5" t="n">
        <v>80</v>
      </c>
      <c r="B82" s="9" t="n">
        <f>'Lopsided Margins'!B82</f>
        <v>132111</v>
      </c>
      <c r="C82" s="19" t="n">
        <f>'Lopsided Margins'!E82</f>
        <v>0.532242079479163</v>
      </c>
      <c r="D82" s="13" t="n">
        <f>'Lopsided Margins'!C82</f>
        <v>116105</v>
      </c>
      <c r="E82" s="23" t="n">
        <f>'Lopsided Margins'!F82</f>
        <v>0.467757920520837</v>
      </c>
    </row>
    <row r="83">
      <c r="A83" s="5" t="n">
        <v>81</v>
      </c>
      <c r="B83" s="9" t="n">
        <f>'Lopsided Margins'!B83</f>
        <v>138074</v>
      </c>
      <c r="C83" s="19" t="n">
        <f>'Lopsided Margins'!E83</f>
        <v>0.521691490406777</v>
      </c>
      <c r="D83" s="13" t="n">
        <f>'Lopsided Margins'!C83</f>
        <v>126592</v>
      </c>
      <c r="E83" s="23" t="n">
        <f>'Lopsided Margins'!F83</f>
        <v>0.478308509593223</v>
      </c>
    </row>
    <row r="84">
      <c r="A84" s="5" t="n">
        <v>82</v>
      </c>
      <c r="B84" s="9" t="n">
        <f>'Lopsided Margins'!B84</f>
        <v>145302</v>
      </c>
      <c r="C84" s="19" t="n">
        <f>'Lopsided Margins'!E84</f>
        <v>0.726742557618438</v>
      </c>
      <c r="D84" s="13" t="n">
        <f>'Lopsided Margins'!C84</f>
        <v>54634</v>
      </c>
      <c r="E84" s="23" t="n">
        <f>'Lopsided Margins'!F84</f>
        <v>0.273257442381562</v>
      </c>
    </row>
    <row r="85">
      <c r="A85" s="5" t="n">
        <v>83</v>
      </c>
      <c r="B85" s="9" t="n">
        <f>'Lopsided Margins'!B85</f>
        <v>88453</v>
      </c>
      <c r="C85" s="19" t="n">
        <f>'Lopsided Margins'!E85</f>
        <v>0.517565622403483</v>
      </c>
      <c r="D85" s="13" t="n">
        <f>'Lopsided Margins'!C85</f>
        <v>82449</v>
      </c>
      <c r="E85" s="23" t="n">
        <f>'Lopsided Margins'!F85</f>
        <v>0.482434377596517</v>
      </c>
    </row>
    <row r="86">
      <c r="A86" s="5" t="n">
        <v>84</v>
      </c>
      <c r="B86" s="9" t="n">
        <f>'Lopsided Margins'!B86</f>
        <v>117421</v>
      </c>
      <c r="C86" s="19" t="n">
        <f>'Lopsided Margins'!E86</f>
        <v>0.511099407161076</v>
      </c>
      <c r="D86" s="13" t="n">
        <f>'Lopsided Margins'!C86</f>
        <v>112321</v>
      </c>
      <c r="E86" s="23" t="n">
        <f>'Lopsided Margins'!F86</f>
        <v>0.488900592838924</v>
      </c>
    </row>
    <row r="87">
      <c r="A87" s="5" t="n">
        <v>85</v>
      </c>
      <c r="B87" s="9" t="n">
        <f>'Lopsided Margins'!B87</f>
        <v>68966</v>
      </c>
      <c r="C87" s="19" t="n">
        <f>'Lopsided Margins'!E87</f>
        <v>0.269816864434298</v>
      </c>
      <c r="D87" s="13" t="n">
        <f>'Lopsided Margins'!C87</f>
        <v>186637</v>
      </c>
      <c r="E87" s="23" t="n">
        <f>'Lopsided Margins'!F87</f>
        <v>0.730183135565701</v>
      </c>
    </row>
    <row r="88">
      <c r="A88" s="5" t="n">
        <v>86</v>
      </c>
      <c r="B88" s="9" t="n">
        <f>'Lopsided Margins'!B88</f>
        <v>98497</v>
      </c>
      <c r="C88" s="19" t="n">
        <f>'Lopsided Margins'!E88</f>
        <v>0.444481046931408</v>
      </c>
      <c r="D88" s="13" t="n">
        <f>'Lopsided Margins'!C88</f>
        <v>123103</v>
      </c>
      <c r="E88" s="23" t="n">
        <f>'Lopsided Margins'!F88</f>
        <v>0.555518953068592</v>
      </c>
    </row>
    <row r="89">
      <c r="A89" s="5" t="n">
        <v>87</v>
      </c>
      <c r="B89" s="9" t="n">
        <f>'Lopsided Margins'!B89</f>
        <v>123403</v>
      </c>
      <c r="C89" s="19" t="n">
        <f>'Lopsided Margins'!E89</f>
        <v>0.633209328578392</v>
      </c>
      <c r="D89" s="13" t="n">
        <f>'Lopsided Margins'!C89</f>
        <v>71482</v>
      </c>
      <c r="E89" s="23" t="n">
        <f>'Lopsided Margins'!F89</f>
        <v>0.366790671421608</v>
      </c>
    </row>
    <row r="90">
      <c r="A90" s="5" t="n">
        <v>88</v>
      </c>
      <c r="B90" s="9" t="n">
        <f>'Lopsided Margins'!B90</f>
        <v>118417</v>
      </c>
      <c r="C90" s="19" t="n">
        <f>'Lopsided Margins'!E90</f>
        <v>0.441862721319428</v>
      </c>
      <c r="D90" s="13" t="n">
        <f>'Lopsided Margins'!C90</f>
        <v>149578</v>
      </c>
      <c r="E90" s="23" t="n">
        <f>'Lopsided Margins'!F90</f>
        <v>0.558137278680572</v>
      </c>
    </row>
    <row r="91">
      <c r="A91" s="5" t="n">
        <v>89</v>
      </c>
      <c r="B91" s="9" t="n">
        <f>'Lopsided Margins'!B91</f>
        <v>74299</v>
      </c>
      <c r="C91" s="19" t="n">
        <f>'Lopsided Margins'!E91</f>
        <v>0.343962520080182</v>
      </c>
      <c r="D91" s="13" t="n">
        <f>'Lopsided Margins'!C91</f>
        <v>141710</v>
      </c>
      <c r="E91" s="23" t="n">
        <f>'Lopsided Margins'!F91</f>
        <v>0.656037479919818</v>
      </c>
    </row>
    <row r="92">
      <c r="A92" s="5" t="n">
        <v>90</v>
      </c>
      <c r="B92" s="9" t="n">
        <f>'Lopsided Margins'!B92</f>
        <v>100953</v>
      </c>
      <c r="C92" s="19" t="n">
        <f>'Lopsided Margins'!E92</f>
        <v>0.38588826200633</v>
      </c>
      <c r="D92" s="13" t="n">
        <f>'Lopsided Margins'!C92</f>
        <v>160659</v>
      </c>
      <c r="E92" s="23" t="n">
        <f>'Lopsided Margins'!F92</f>
        <v>0.61411173799367</v>
      </c>
    </row>
    <row r="93">
      <c r="A93" s="5" t="n">
        <v>91</v>
      </c>
      <c r="B93" s="9" t="n">
        <f>'Lopsided Margins'!B93</f>
        <v>80718</v>
      </c>
      <c r="C93" s="19" t="n">
        <f>'Lopsided Margins'!E93</f>
        <v>0.372623152879915</v>
      </c>
      <c r="D93" s="13" t="n">
        <f>'Lopsided Margins'!C93</f>
        <v>135903</v>
      </c>
      <c r="E93" s="23" t="n">
        <f>'Lopsided Margins'!F93</f>
        <v>0.627376847120085</v>
      </c>
    </row>
    <row r="94">
      <c r="A94" s="5" t="n">
        <v>92</v>
      </c>
      <c r="B94" s="9" t="n">
        <f>'Lopsided Margins'!B94</f>
        <v>94713</v>
      </c>
      <c r="C94" s="19" t="n">
        <f>'Lopsided Margins'!E94</f>
        <v>0.497350802110957</v>
      </c>
      <c r="D94" s="13" t="n">
        <f>'Lopsided Margins'!C94</f>
        <v>95722</v>
      </c>
      <c r="E94" s="23" t="n">
        <f>'Lopsided Margins'!F94</f>
        <v>0.502649197889044</v>
      </c>
    </row>
    <row r="95">
      <c r="A95" s="5" t="n">
        <v>93</v>
      </c>
      <c r="B95" s="9" t="n">
        <f>'Lopsided Margins'!B95</f>
        <v>96021</v>
      </c>
      <c r="C95" s="19" t="n">
        <f>'Lopsided Margins'!E95</f>
        <v>0.397701292246521</v>
      </c>
      <c r="D95" s="13" t="n">
        <f>'Lopsided Margins'!C95</f>
        <v>145419</v>
      </c>
      <c r="E95" s="23" t="n">
        <f>'Lopsided Margins'!F95</f>
        <v>0.602298707753479</v>
      </c>
    </row>
    <row r="96">
      <c r="A96" s="5" t="n">
        <v>94</v>
      </c>
      <c r="B96" s="9" t="n">
        <f>'Lopsided Margins'!B96</f>
        <v>151402</v>
      </c>
      <c r="C96" s="19" t="n">
        <f>'Lopsided Margins'!E96</f>
        <v>0.695266829230211</v>
      </c>
      <c r="D96" s="13" t="n">
        <f>'Lopsided Margins'!C96</f>
        <v>66359</v>
      </c>
      <c r="E96" s="23" t="n">
        <f>'Lopsided Margins'!F96</f>
        <v>0.304733170769789</v>
      </c>
    </row>
    <row r="97">
      <c r="A97" s="5" t="n">
        <v>95</v>
      </c>
      <c r="B97" s="9" t="n">
        <f>'Lopsided Margins'!B97</f>
        <v>107948</v>
      </c>
      <c r="C97" s="19" t="n">
        <f>'Lopsided Margins'!E97</f>
        <v>0.42600514609544</v>
      </c>
      <c r="D97" s="13" t="n">
        <f>'Lopsided Margins'!C97</f>
        <v>145448</v>
      </c>
      <c r="E97" s="23" t="n">
        <f>'Lopsided Margins'!F97</f>
        <v>0.57399485390456</v>
      </c>
    </row>
    <row r="98">
      <c r="A98" s="5" t="n">
        <v>96</v>
      </c>
      <c r="B98" s="9" t="n">
        <f>'Lopsided Margins'!B98</f>
        <v>127762</v>
      </c>
      <c r="C98" s="19" t="n">
        <f>'Lopsided Margins'!E98</f>
        <v>0.508004039793557</v>
      </c>
      <c r="D98" s="13" t="n">
        <f>'Lopsided Margins'!C98</f>
        <v>123736</v>
      </c>
      <c r="E98" s="23" t="n">
        <f>'Lopsided Margins'!F98</f>
        <v>0.491995960206443</v>
      </c>
    </row>
    <row r="99">
      <c r="A99" s="5" t="n">
        <v>97</v>
      </c>
      <c r="B99" s="9" t="n">
        <f>'Lopsided Margins'!B99</f>
        <v>100901</v>
      </c>
      <c r="C99" s="19" t="n">
        <f>'Lopsided Margins'!E99</f>
        <v>0.402348672142914</v>
      </c>
      <c r="D99" s="13" t="n">
        <f>'Lopsided Margins'!C99</f>
        <v>149879</v>
      </c>
      <c r="E99" s="23" t="n">
        <f>'Lopsided Margins'!F99</f>
        <v>0.597651327857086</v>
      </c>
    </row>
    <row r="100">
      <c r="A100" s="5" t="n">
        <v>98</v>
      </c>
      <c r="B100" s="9" t="n">
        <f>'Lopsided Margins'!B100</f>
        <v>83376</v>
      </c>
      <c r="C100" s="19" t="n">
        <f>'Lopsided Margins'!E100</f>
        <v>0.34649478238103</v>
      </c>
      <c r="D100" s="13" t="n">
        <f>'Lopsided Margins'!C100</f>
        <v>157251</v>
      </c>
      <c r="E100" s="23" t="n">
        <f>'Lopsided Margins'!F100</f>
        <v>0.65350521761897</v>
      </c>
    </row>
    <row r="101">
      <c r="A101" s="5" t="n">
        <v>99</v>
      </c>
      <c r="B101" s="9" t="n">
        <f>'Lopsided Margins'!B101</f>
        <v>96789</v>
      </c>
      <c r="C101" s="19" t="n">
        <f>'Lopsided Margins'!E101</f>
        <v>0.398275862068966</v>
      </c>
      <c r="D101" s="13" t="n">
        <f>'Lopsided Margins'!C101</f>
        <v>146231</v>
      </c>
      <c r="E101" s="23" t="n">
        <f>'Lopsided Margins'!F101</f>
        <v>0.601724137931035</v>
      </c>
    </row>
    <row r="102">
      <c r="A102" s="5" t="n">
        <v>100</v>
      </c>
      <c r="B102" s="9" t="n">
        <f>'Lopsided Margins'!B102</f>
        <v>84705</v>
      </c>
      <c r="C102" s="19" t="n">
        <f>'Lopsided Margins'!E102</f>
        <v>0.377961715229129</v>
      </c>
      <c r="D102" s="13" t="n">
        <f>'Lopsided Margins'!C102</f>
        <v>139405</v>
      </c>
      <c r="E102" s="23" t="n">
        <f>'Lopsided Margins'!F102</f>
        <v>0.622038284770871</v>
      </c>
    </row>
    <row r="103">
      <c r="A103" s="5" t="n">
        <v>101</v>
      </c>
      <c r="B103" s="9" t="n">
        <f>'Lopsided Margins'!B103</f>
        <v>83300</v>
      </c>
      <c r="C103" s="19" t="n">
        <f>'Lopsided Margins'!E103</f>
        <v>0.365067469552146</v>
      </c>
      <c r="D103" s="13" t="n">
        <f>'Lopsided Margins'!C103</f>
        <v>144877</v>
      </c>
      <c r="E103" s="23" t="n">
        <f>'Lopsided Margins'!F103</f>
        <v>0.634932530447854</v>
      </c>
    </row>
    <row r="104">
      <c r="A104" s="5" t="n">
        <v>102</v>
      </c>
      <c r="B104" s="9" t="n">
        <f>'Lopsided Margins'!B104</f>
        <v>108459</v>
      </c>
      <c r="C104" s="19" t="n">
        <f>'Lopsided Margins'!E104</f>
        <v>0.442207879576135</v>
      </c>
      <c r="D104" s="13" t="n">
        <f>'Lopsided Margins'!C104</f>
        <v>136808</v>
      </c>
      <c r="E104" s="23" t="n">
        <f>'Lopsided Margins'!F104</f>
        <v>0.557792120423865</v>
      </c>
    </row>
    <row r="105">
      <c r="A105" s="5" t="n">
        <v>103</v>
      </c>
      <c r="B105" s="9" t="n">
        <f>'Lopsided Margins'!B105</f>
        <v>151718</v>
      </c>
      <c r="C105" s="19" t="n">
        <f>'Lopsided Margins'!E105</f>
        <v>0.496400947532359</v>
      </c>
      <c r="D105" s="13" t="n">
        <f>'Lopsided Margins'!C105</f>
        <v>153918</v>
      </c>
      <c r="E105" s="23" t="n">
        <f>'Lopsided Margins'!F105</f>
        <v>0.503599052467641</v>
      </c>
    </row>
    <row r="106">
      <c r="A106" s="5" t="n">
        <v>104</v>
      </c>
      <c r="B106" s="9" t="n">
        <f>'Lopsided Margins'!B106</f>
        <v>104388</v>
      </c>
      <c r="C106" s="19" t="n">
        <f>'Lopsided Margins'!E106</f>
        <v>0.395295293779064</v>
      </c>
      <c r="D106" s="13" t="n">
        <f>'Lopsided Margins'!C106</f>
        <v>159688</v>
      </c>
      <c r="E106" s="23" t="n">
        <f>'Lopsided Margins'!F106</f>
        <v>0.604704706220936</v>
      </c>
    </row>
    <row r="107">
      <c r="A107" s="5" t="n">
        <v>105</v>
      </c>
      <c r="B107" s="9" t="n">
        <f>'Lopsided Margins'!B107</f>
        <v>91223</v>
      </c>
      <c r="C107" s="19" t="n">
        <f>'Lopsided Margins'!E107</f>
        <v>0.362066433552556</v>
      </c>
      <c r="D107" s="13" t="n">
        <f>'Lopsided Margins'!C107</f>
        <v>160728</v>
      </c>
      <c r="E107" s="23" t="n">
        <f>'Lopsided Margins'!F107</f>
        <v>0.637933566447444</v>
      </c>
    </row>
    <row r="108">
      <c r="A108" s="5" t="n">
        <v>106</v>
      </c>
      <c r="B108" s="9" t="n">
        <f>'Lopsided Margins'!B108</f>
        <v>104098</v>
      </c>
      <c r="C108" s="19" t="n">
        <f>'Lopsided Margins'!E108</f>
        <v>0.389151401869159</v>
      </c>
      <c r="D108" s="13" t="n">
        <f>'Lopsided Margins'!C108</f>
        <v>163402</v>
      </c>
      <c r="E108" s="23" t="n">
        <f>'Lopsided Margins'!F108</f>
        <v>0.610848598130841</v>
      </c>
    </row>
    <row r="109">
      <c r="A109" s="5" t="n">
        <v>107</v>
      </c>
      <c r="B109" s="9" t="n">
        <f>'Lopsided Margins'!B109</f>
        <v>116824</v>
      </c>
      <c r="C109" s="19" t="n">
        <f>'Lopsided Margins'!E109</f>
        <v>0.430077125554513</v>
      </c>
      <c r="D109" s="13" t="n">
        <f>'Lopsided Margins'!C109</f>
        <v>154811</v>
      </c>
      <c r="E109" s="23" t="n">
        <f>'Lopsided Margins'!F109</f>
        <v>0.569922874445488</v>
      </c>
    </row>
    <row r="110">
      <c r="A110" s="5" t="n">
        <v>108</v>
      </c>
      <c r="B110" s="9" t="n">
        <f>'Lopsided Margins'!B110</f>
        <v>92458</v>
      </c>
      <c r="C110" s="19" t="n">
        <f>'Lopsided Margins'!E110</f>
        <v>0.401549599788059</v>
      </c>
      <c r="D110" s="13" t="n">
        <f>'Lopsided Margins'!C110</f>
        <v>137795</v>
      </c>
      <c r="E110" s="23" t="n">
        <f>'Lopsided Margins'!F110</f>
        <v>0.598450400211941</v>
      </c>
    </row>
    <row r="111">
      <c r="A111" s="5" t="n">
        <v>109</v>
      </c>
      <c r="B111" s="9" t="n">
        <f>'Lopsided Margins'!B111</f>
        <v>128641</v>
      </c>
      <c r="C111" s="19" t="n">
        <f>'Lopsided Margins'!E111</f>
        <v>0.534010527364506</v>
      </c>
      <c r="D111" s="13" t="n">
        <f>'Lopsided Margins'!C111</f>
        <v>112255</v>
      </c>
      <c r="E111" s="23" t="n">
        <f>'Lopsided Margins'!F111</f>
        <v>0.465989472635494</v>
      </c>
    </row>
    <row r="112">
      <c r="A112" s="5" t="n">
        <v>110</v>
      </c>
      <c r="B112" s="9" t="n">
        <f>'Lopsided Margins'!B112</f>
        <v>101781</v>
      </c>
      <c r="C112" s="19" t="n">
        <f>'Lopsided Margins'!E112</f>
        <v>0.428481217821074</v>
      </c>
      <c r="D112" s="13" t="n">
        <f>'Lopsided Margins'!C112</f>
        <v>135758</v>
      </c>
      <c r="E112" s="23" t="n">
        <f>'Lopsided Margins'!F112</f>
        <v>0.571518782178926</v>
      </c>
    </row>
  </sheetData>
  <sheetProtection sheet="true"/>
  <mergeCells>
    <mergeCell ref="B1:E1"/>
  </mergeCells>
  <pageMargins bottom="0.75" footer="0.3" header="0.3" left="0.7" right="0.7" top="0.75"/>
</worksheet>
</file>