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tayl\OneDrive\Documents\"/>
    </mc:Choice>
  </mc:AlternateContent>
  <xr:revisionPtr revIDLastSave="0" documentId="13_ncr:1_{65DBE58A-1520-4495-9392-FE927893559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H20" i="3" s="1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H32" i="3" l="1"/>
  <c r="I3" i="3"/>
  <c r="I9" i="3"/>
  <c r="E15" i="3"/>
  <c r="I21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I16" i="3"/>
  <c r="F22" i="3"/>
  <c r="H28" i="3"/>
  <c r="F34" i="3"/>
  <c r="F40" i="3"/>
  <c r="H40" i="3"/>
  <c r="F18" i="3"/>
  <c r="H24" i="3"/>
  <c r="F30" i="3"/>
  <c r="H36" i="3"/>
  <c r="F7" i="3"/>
  <c r="F19" i="3"/>
  <c r="E31" i="3"/>
  <c r="I37" i="3"/>
  <c r="D18" i="3"/>
  <c r="G18" i="3" s="1"/>
  <c r="I18" i="3" s="1"/>
  <c r="E22" i="3"/>
  <c r="H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J20" i="3" s="1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I30" i="3"/>
  <c r="F8" i="3"/>
  <c r="K8" i="3" s="1"/>
  <c r="I12" i="3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I34" i="3"/>
  <c r="E13" i="1"/>
  <c r="E29" i="1"/>
  <c r="G35" i="1"/>
  <c r="C10" i="2"/>
  <c r="I7" i="3"/>
  <c r="D25" i="3"/>
  <c r="G25" i="3" s="1"/>
  <c r="I25" i="3" s="1"/>
  <c r="D33" i="3"/>
  <c r="G33" i="3" s="1"/>
  <c r="I33" i="3" s="1"/>
  <c r="H39" i="3"/>
  <c r="F8" i="1"/>
  <c r="F24" i="1"/>
  <c r="F18" i="1"/>
  <c r="H19" i="1"/>
  <c r="C26" i="2"/>
  <c r="E3" i="3"/>
  <c r="I4" i="3"/>
  <c r="E6" i="3"/>
  <c r="E9" i="3"/>
  <c r="I15" i="3"/>
  <c r="E17" i="3"/>
  <c r="I23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25" i="3"/>
  <c r="H33" i="3"/>
  <c r="I10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I13" i="3" l="1"/>
  <c r="K13" i="3" s="1"/>
  <c r="J39" i="3"/>
  <c r="J4" i="3"/>
  <c r="K10" i="3"/>
  <c r="K9" i="3"/>
  <c r="J32" i="3"/>
  <c r="K6" i="3"/>
  <c r="K21" i="3"/>
  <c r="K5" i="3"/>
  <c r="K40" i="3"/>
  <c r="J15" i="3"/>
  <c r="K3" i="3"/>
  <c r="J11" i="3"/>
  <c r="J23" i="3"/>
  <c r="K17" i="3"/>
  <c r="K29" i="3"/>
  <c r="K22" i="3"/>
  <c r="K16" i="3"/>
  <c r="J28" i="3"/>
  <c r="J40" i="3"/>
  <c r="K19" i="3"/>
  <c r="K34" i="3"/>
  <c r="I11" i="3"/>
  <c r="K11" i="3" s="1"/>
  <c r="J24" i="3"/>
  <c r="J36" i="3"/>
  <c r="K7" i="3"/>
  <c r="K18" i="3"/>
  <c r="K30" i="3"/>
  <c r="C15" i="4"/>
  <c r="K37" i="3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12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K23" i="3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<sst xmlns="http://schemas.openxmlformats.org/spreadsheetml/2006/main" count="69" uniqueCount="30">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</sst>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0.8939509785827906</c:v>
                </c:pt>
                <c:pt idx="1">
                  <c:v>0.64412431868347808</c:v>
                </c:pt>
                <c:pt idx="2">
                  <c:v>0.95540438271305872</c:v>
                </c:pt>
                <c:pt idx="3">
                  <c:v>0.55506467589921138</c:v>
                </c:pt>
                <c:pt idx="4">
                  <c:v>0.62320442320352343</c:v>
                </c:pt>
                <c:pt idx="5">
                  <c:v>0.60443394041764853</c:v>
                </c:pt>
                <c:pt idx="6">
                  <c:v>0.7326225100134508</c:v>
                </c:pt>
                <c:pt idx="7">
                  <c:v>0.85262293382663679</c:v>
                </c:pt>
                <c:pt idx="8">
                  <c:v>0.54605600938359622</c:v>
                </c:pt>
                <c:pt idx="9">
                  <c:v>0.50958664680398458</c:v>
                </c:pt>
                <c:pt idx="10">
                  <c:v>0.50859945152818653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0.10604902141720934</c:v>
                </c:pt>
                <c:pt idx="1">
                  <c:v>0.35587568131652197</c:v>
                </c:pt>
                <c:pt idx="2">
                  <c:v>4.4595617286941239E-2</c:v>
                </c:pt>
                <c:pt idx="3">
                  <c:v>0.44493532410078862</c:v>
                </c:pt>
                <c:pt idx="4">
                  <c:v>0.37679557679647657</c:v>
                </c:pt>
                <c:pt idx="5">
                  <c:v>0.39556605958235141</c:v>
                </c:pt>
                <c:pt idx="6">
                  <c:v>0.2673774899865492</c:v>
                </c:pt>
                <c:pt idx="7">
                  <c:v>0.14737706617336321</c:v>
                </c:pt>
                <c:pt idx="8">
                  <c:v>0.45394399061640378</c:v>
                </c:pt>
                <c:pt idx="9">
                  <c:v>0.49041335319601542</c:v>
                </c:pt>
                <c:pt idx="10">
                  <c:v>0.49140054847181353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0.8939509785827906</c:v>
                </c:pt>
                <c:pt idx="1">
                  <c:v>0.64412431868347808</c:v>
                </c:pt>
                <c:pt idx="2">
                  <c:v>0.95540438271305872</c:v>
                </c:pt>
                <c:pt idx="3">
                  <c:v>0.55506467589921138</c:v>
                </c:pt>
                <c:pt idx="4">
                  <c:v>0.62320442320352343</c:v>
                </c:pt>
                <c:pt idx="5">
                  <c:v>0.60443394041764853</c:v>
                </c:pt>
                <c:pt idx="6">
                  <c:v>0.7326225100134508</c:v>
                </c:pt>
                <c:pt idx="7">
                  <c:v>0.85262293382663679</c:v>
                </c:pt>
                <c:pt idx="8">
                  <c:v>0.54605600938359622</c:v>
                </c:pt>
                <c:pt idx="9">
                  <c:v>0.50958664680398458</c:v>
                </c:pt>
                <c:pt idx="10">
                  <c:v>0.50859945152818653</c:v>
                </c:pt>
                <c:pt idx="11">
                  <c:v>0.50084127725525995</c:v>
                </c:pt>
                <c:pt idx="12">
                  <c:v>0.58366827348322525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0.42954590012101218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0.10604902141720934</c:v>
                </c:pt>
                <c:pt idx="1">
                  <c:v>0.35587568131652197</c:v>
                </c:pt>
                <c:pt idx="2">
                  <c:v>4.4595617286941239E-2</c:v>
                </c:pt>
                <c:pt idx="3">
                  <c:v>0.44493532410078862</c:v>
                </c:pt>
                <c:pt idx="4">
                  <c:v>0.37679557679647657</c:v>
                </c:pt>
                <c:pt idx="5">
                  <c:v>0.39556605958235141</c:v>
                </c:pt>
                <c:pt idx="6">
                  <c:v>0.2673774899865492</c:v>
                </c:pt>
                <c:pt idx="7">
                  <c:v>0.14737706617336321</c:v>
                </c:pt>
                <c:pt idx="8">
                  <c:v>0.45394399061640378</c:v>
                </c:pt>
                <c:pt idx="9">
                  <c:v>0.49041335319601542</c:v>
                </c:pt>
                <c:pt idx="10">
                  <c:v>0.49140054847181353</c:v>
                </c:pt>
                <c:pt idx="11">
                  <c:v>0.49915872274474005</c:v>
                </c:pt>
                <c:pt idx="12">
                  <c:v>0.4163317265167748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0.57045409987898787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D23" sqref="D23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0.62807410320585599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0.58954205004146265</v>
      </c>
    </row>
    <row r="3" spans="1:17" ht="16.5" customHeight="1" x14ac:dyDescent="0.35">
      <c r="A3" s="2">
        <v>1</v>
      </c>
      <c r="B3" s="5">
        <v>406880</v>
      </c>
      <c r="C3" s="8">
        <v>48268</v>
      </c>
      <c r="D3" s="12">
        <f t="shared" ref="D3:D40" si="0">SUM(B3:C3)</f>
        <v>455148</v>
      </c>
      <c r="E3" s="13">
        <f t="shared" ref="E3:E40" si="1">B3/D3</f>
        <v>0.8939509785827906</v>
      </c>
      <c r="F3" s="16">
        <f t="shared" ref="F3:F40" si="2">C3/D3</f>
        <v>0.10604902141720934</v>
      </c>
      <c r="G3" s="13">
        <f t="shared" ref="G3:G40" si="3">IF(E3&gt;0.5,E3,"")</f>
        <v>0.8939509785827906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337630</v>
      </c>
      <c r="C4" s="8">
        <v>186539</v>
      </c>
      <c r="D4" s="12">
        <f t="shared" si="0"/>
        <v>524169</v>
      </c>
      <c r="E4" s="13">
        <f t="shared" si="1"/>
        <v>0.64412431868347808</v>
      </c>
      <c r="F4" s="16">
        <f t="shared" si="2"/>
        <v>0.35587568131652197</v>
      </c>
      <c r="G4" s="14">
        <f t="shared" si="3"/>
        <v>0.64412431868347808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571885</v>
      </c>
      <c r="C5" s="8">
        <v>26694</v>
      </c>
      <c r="D5" s="12">
        <f t="shared" si="0"/>
        <v>598579</v>
      </c>
      <c r="E5" s="13">
        <f t="shared" si="1"/>
        <v>0.95540438271305872</v>
      </c>
      <c r="F5" s="16">
        <f t="shared" si="2"/>
        <v>4.4595617286941239E-2</v>
      </c>
      <c r="G5" s="14">
        <f t="shared" si="3"/>
        <v>0.95540438271305872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369380</v>
      </c>
      <c r="C6" s="8">
        <v>296092</v>
      </c>
      <c r="D6" s="12">
        <f t="shared" si="0"/>
        <v>665472</v>
      </c>
      <c r="E6" s="13">
        <f t="shared" si="1"/>
        <v>0.55506467589921138</v>
      </c>
      <c r="F6" s="16">
        <f t="shared" si="2"/>
        <v>0.44493532410078862</v>
      </c>
      <c r="G6" s="14">
        <f t="shared" si="3"/>
        <v>0.55506467589921138</v>
      </c>
      <c r="H6" s="17" t="str">
        <f t="shared" si="4"/>
        <v/>
      </c>
      <c r="I6" s="18"/>
      <c r="J6" s="20"/>
      <c r="K6" s="59">
        <f>MAX(M1:M2)-MIN(M1:M2)</f>
        <v>3.8532053164393343E-2</v>
      </c>
      <c r="L6" s="60"/>
      <c r="M6" s="61"/>
    </row>
    <row r="7" spans="1:17" ht="15.75" customHeight="1" x14ac:dyDescent="0.35">
      <c r="A7" s="3">
        <v>5</v>
      </c>
      <c r="B7" s="5">
        <v>415582</v>
      </c>
      <c r="C7" s="8">
        <v>251265</v>
      </c>
      <c r="D7" s="12">
        <f t="shared" si="0"/>
        <v>666847</v>
      </c>
      <c r="E7" s="13">
        <f t="shared" si="1"/>
        <v>0.62320442320352343</v>
      </c>
      <c r="F7" s="16">
        <f t="shared" si="2"/>
        <v>0.37679557679647657</v>
      </c>
      <c r="G7" s="14">
        <f t="shared" si="3"/>
        <v>0.62320442320352343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443721</v>
      </c>
      <c r="C8" s="9">
        <v>290389</v>
      </c>
      <c r="D8" s="12">
        <f t="shared" si="0"/>
        <v>734110</v>
      </c>
      <c r="E8" s="14">
        <f t="shared" si="1"/>
        <v>0.60443394041764853</v>
      </c>
      <c r="F8" s="17">
        <f t="shared" si="2"/>
        <v>0.39556605958235141</v>
      </c>
      <c r="G8" s="14">
        <f t="shared" si="3"/>
        <v>0.60443394041764853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588786</v>
      </c>
      <c r="C9" s="9">
        <v>214883</v>
      </c>
      <c r="D9" s="12">
        <f t="shared" si="0"/>
        <v>803669</v>
      </c>
      <c r="E9" s="14">
        <f t="shared" si="1"/>
        <v>0.7326225100134508</v>
      </c>
      <c r="F9" s="17">
        <f t="shared" si="2"/>
        <v>0.2673774899865492</v>
      </c>
      <c r="G9" s="14">
        <f t="shared" si="3"/>
        <v>0.7326225100134508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427720</v>
      </c>
      <c r="C10" s="9">
        <v>73932</v>
      </c>
      <c r="D10" s="12">
        <f t="shared" si="0"/>
        <v>501652</v>
      </c>
      <c r="E10" s="14">
        <f t="shared" si="1"/>
        <v>0.85262293382663679</v>
      </c>
      <c r="F10" s="17">
        <f t="shared" si="2"/>
        <v>0.14737706617336321</v>
      </c>
      <c r="G10" s="14">
        <f t="shared" si="3"/>
        <v>0.85262293382663679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327706</v>
      </c>
      <c r="C12" s="9">
        <v>315376</v>
      </c>
      <c r="D12" s="12">
        <f t="shared" si="0"/>
        <v>643082</v>
      </c>
      <c r="E12" s="14">
        <f t="shared" si="1"/>
        <v>0.50958664680398458</v>
      </c>
      <c r="F12" s="17">
        <f t="shared" si="2"/>
        <v>0.49041335319601542</v>
      </c>
      <c r="G12" s="14">
        <f t="shared" si="3"/>
        <v>0.50958664680398458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350335</v>
      </c>
      <c r="C13" s="9">
        <v>338488</v>
      </c>
      <c r="D13" s="12">
        <f t="shared" si="0"/>
        <v>688823</v>
      </c>
      <c r="E13" s="14">
        <f t="shared" si="1"/>
        <v>0.50859945152818653</v>
      </c>
      <c r="F13" s="17">
        <f t="shared" si="2"/>
        <v>0.49140054847181353</v>
      </c>
      <c r="G13" s="14">
        <f t="shared" si="3"/>
        <v>0.50859945152818653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434199</v>
      </c>
      <c r="C15" s="9">
        <v>309715</v>
      </c>
      <c r="D15" s="12">
        <f t="shared" si="0"/>
        <v>743914</v>
      </c>
      <c r="E15" s="14">
        <f t="shared" si="1"/>
        <v>0.58366827348322525</v>
      </c>
      <c r="F15" s="17">
        <f t="shared" si="2"/>
        <v>0.4163317265167748</v>
      </c>
      <c r="G15" s="14">
        <f t="shared" si="3"/>
        <v>0.58366827348322525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317690</v>
      </c>
      <c r="C25" s="9">
        <v>421905</v>
      </c>
      <c r="D25" s="12">
        <f t="shared" si="0"/>
        <v>739595</v>
      </c>
      <c r="E25" s="14">
        <f t="shared" si="1"/>
        <v>0.42954590012101218</v>
      </c>
      <c r="F25" s="17">
        <f t="shared" si="2"/>
        <v>0.57045409987898787</v>
      </c>
      <c r="G25" s="14" t="str">
        <f t="shared" si="3"/>
        <v/>
      </c>
      <c r="H25" s="17">
        <f t="shared" si="4"/>
        <v>0.57045409987898787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0.50909304916608555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0.49090695083391445</v>
      </c>
    </row>
    <row r="3" spans="1:12" ht="15.75" customHeight="1" x14ac:dyDescent="0.35">
      <c r="A3" s="2">
        <v>1</v>
      </c>
      <c r="B3" s="13">
        <f>'Lopsided Margins'!E3</f>
        <v>0.8939509785827906</v>
      </c>
      <c r="C3" s="16">
        <f>'Lopsided Margins'!F3</f>
        <v>0.10604902141720934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0.53644624920698492</v>
      </c>
    </row>
    <row r="4" spans="1:12" ht="16.5" customHeight="1" x14ac:dyDescent="0.35">
      <c r="A4" s="3">
        <v>2</v>
      </c>
      <c r="B4" s="14">
        <f>'Lopsided Margins'!E4</f>
        <v>0.64412431868347808</v>
      </c>
      <c r="C4" s="17">
        <f>'Lopsided Margins'!F4</f>
        <v>0.35587568131652197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0.46355375079301497</v>
      </c>
    </row>
    <row r="5" spans="1:12" ht="15.75" customHeight="1" x14ac:dyDescent="0.35">
      <c r="A5" s="3">
        <v>3</v>
      </c>
      <c r="B5" s="14">
        <f>'Lopsided Margins'!E5</f>
        <v>0.95540438271305872</v>
      </c>
      <c r="C5" s="17">
        <f>'Lopsided Margins'!F5</f>
        <v>4.4595617286941239E-2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2.7353200040899361E-2</v>
      </c>
    </row>
    <row r="6" spans="1:12" ht="16.5" customHeight="1" x14ac:dyDescent="0.35">
      <c r="A6" s="3">
        <v>4</v>
      </c>
      <c r="B6" s="14">
        <f>'Lopsided Margins'!E6</f>
        <v>0.55506467589921138</v>
      </c>
      <c r="C6" s="17">
        <f>'Lopsided Margins'!F6</f>
        <v>0.44493532410078862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-2.7353200040899472E-2</v>
      </c>
    </row>
    <row r="7" spans="1:12" ht="16.5" customHeight="1" x14ac:dyDescent="0.35">
      <c r="A7" s="3">
        <v>5</v>
      </c>
      <c r="B7" s="14">
        <f>'Lopsided Margins'!E7</f>
        <v>0.62320442320352343</v>
      </c>
      <c r="C7" s="17">
        <f>'Lopsided Margins'!F7</f>
        <v>0.37679557679647657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0.60443394041764853</v>
      </c>
      <c r="C8" s="17">
        <f>'Lopsided Margins'!F8</f>
        <v>0.39556605958235141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0.7326225100134508</v>
      </c>
      <c r="C9" s="17">
        <f>'Lopsided Margins'!F9</f>
        <v>0.2673774899865492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0.85262293382663679</v>
      </c>
      <c r="C10" s="17">
        <f>'Lopsided Margins'!F10</f>
        <v>0.14737706617336321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2.7353200040899472E-2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0.50958664680398458</v>
      </c>
      <c r="C12" s="17">
        <f>'Lopsided Margins'!F12</f>
        <v>0.49041335319601542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0.50859945152818653</v>
      </c>
      <c r="C13" s="17">
        <f>'Lopsided Margins'!F13</f>
        <v>0.49140054847181353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0.58366827348322525</v>
      </c>
      <c r="C15" s="17">
        <f>'Lopsided Margins'!F15</f>
        <v>0.4163317265167748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0.42954590012101218</v>
      </c>
      <c r="C25" s="17">
        <f>'Lopsided Margins'!F25</f>
        <v>0.57045409987898787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6356844.5</v>
      </c>
      <c r="P2" s="47">
        <f>O2/SUM(D2:D40)</f>
        <v>0.24591247073649317</v>
      </c>
      <c r="Q2" s="49"/>
    </row>
    <row r="3" spans="1:17" ht="16.5" customHeight="1" x14ac:dyDescent="0.35">
      <c r="A3" s="2">
        <v>1</v>
      </c>
      <c r="B3" s="6">
        <f>'Lopsided Margins'!B3</f>
        <v>406880</v>
      </c>
      <c r="C3" s="9">
        <f>'Lopsided Margins'!C3</f>
        <v>48268</v>
      </c>
      <c r="D3" s="12">
        <f t="shared" ref="D3:D40" si="0">SUM(B3:C3)</f>
        <v>455148</v>
      </c>
      <c r="E3" s="42">
        <f t="shared" ref="E3:E40" si="1">IF(MAX(B3:C3)=B3,0,B3)</f>
        <v>0</v>
      </c>
      <c r="F3" s="43">
        <f t="shared" ref="F3:F40" si="2">IF(MAX(B3:C3)=B3,C3,0)</f>
        <v>48268</v>
      </c>
      <c r="G3" s="12">
        <f t="shared" ref="G3:G40" si="3">D3/2</f>
        <v>227574</v>
      </c>
      <c r="H3" s="42">
        <f t="shared" ref="H3:H40" si="4">IF(MAX(B3:C3)=B3,B3-G3,0)</f>
        <v>179306</v>
      </c>
      <c r="I3" s="43">
        <f t="shared" ref="I3:I40" si="5">IF(MAX(B3:C3)=B3,0,C3-G3)</f>
        <v>0</v>
      </c>
      <c r="J3" s="42">
        <f t="shared" ref="J3:J40" si="6">MAX(E3,H3)</f>
        <v>179306</v>
      </c>
      <c r="K3" s="43">
        <f t="shared" ref="K3:K40" si="7">MAX(F3,I3)</f>
        <v>48268</v>
      </c>
      <c r="L3" s="18"/>
      <c r="M3" s="53"/>
      <c r="N3" s="22" t="s">
        <v>3</v>
      </c>
      <c r="O3" s="46">
        <f>SUM(K2:K40)</f>
        <v>6568170</v>
      </c>
      <c r="P3" s="48">
        <f>O3/SUM(D2:D40)</f>
        <v>0.25408752926350681</v>
      </c>
      <c r="Q3" s="49"/>
    </row>
    <row r="4" spans="1:17" ht="16.5" customHeight="1" x14ac:dyDescent="0.35">
      <c r="A4" s="3">
        <v>2</v>
      </c>
      <c r="B4" s="6">
        <f>'Lopsided Margins'!B4</f>
        <v>337630</v>
      </c>
      <c r="C4" s="9">
        <f>'Lopsided Margins'!C4</f>
        <v>186539</v>
      </c>
      <c r="D4" s="12">
        <f t="shared" si="0"/>
        <v>524169</v>
      </c>
      <c r="E4" s="6">
        <f t="shared" si="1"/>
        <v>0</v>
      </c>
      <c r="F4" s="9">
        <f t="shared" si="2"/>
        <v>186539</v>
      </c>
      <c r="G4" s="12">
        <f t="shared" si="3"/>
        <v>262084.5</v>
      </c>
      <c r="H4" s="6">
        <f t="shared" si="4"/>
        <v>75545.5</v>
      </c>
      <c r="I4" s="9">
        <f t="shared" si="5"/>
        <v>0</v>
      </c>
      <c r="J4" s="6">
        <f t="shared" si="6"/>
        <v>75545.5</v>
      </c>
      <c r="K4" s="9">
        <f t="shared" si="7"/>
        <v>186539</v>
      </c>
      <c r="L4" s="18"/>
    </row>
    <row r="5" spans="1:17" x14ac:dyDescent="0.35">
      <c r="A5" s="3">
        <v>3</v>
      </c>
      <c r="B5" s="6">
        <f>'Lopsided Margins'!B5</f>
        <v>571885</v>
      </c>
      <c r="C5" s="9">
        <f>'Lopsided Margins'!C5</f>
        <v>26694</v>
      </c>
      <c r="D5" s="12">
        <f t="shared" si="0"/>
        <v>598579</v>
      </c>
      <c r="E5" s="6">
        <f t="shared" si="1"/>
        <v>0</v>
      </c>
      <c r="F5" s="9">
        <f t="shared" si="2"/>
        <v>26694</v>
      </c>
      <c r="G5" s="12">
        <f t="shared" si="3"/>
        <v>299289.5</v>
      </c>
      <c r="H5" s="6">
        <f t="shared" si="4"/>
        <v>272595.5</v>
      </c>
      <c r="I5" s="9">
        <f t="shared" si="5"/>
        <v>0</v>
      </c>
      <c r="J5" s="6">
        <f t="shared" si="6"/>
        <v>272595.5</v>
      </c>
      <c r="K5" s="9">
        <f t="shared" si="7"/>
        <v>26694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369380</v>
      </c>
      <c r="C6" s="9">
        <f>'Lopsided Margins'!C6</f>
        <v>296092</v>
      </c>
      <c r="D6" s="12">
        <f t="shared" si="0"/>
        <v>665472</v>
      </c>
      <c r="E6" s="6">
        <f t="shared" si="1"/>
        <v>0</v>
      </c>
      <c r="F6" s="9">
        <f t="shared" si="2"/>
        <v>296092</v>
      </c>
      <c r="G6" s="12">
        <f t="shared" si="3"/>
        <v>332736</v>
      </c>
      <c r="H6" s="6">
        <f t="shared" si="4"/>
        <v>36644</v>
      </c>
      <c r="I6" s="9">
        <f t="shared" si="5"/>
        <v>0</v>
      </c>
      <c r="J6" s="6">
        <f t="shared" si="6"/>
        <v>36644</v>
      </c>
      <c r="K6" s="9">
        <f t="shared" si="7"/>
        <v>296092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415582</v>
      </c>
      <c r="C7" s="9">
        <f>'Lopsided Margins'!C7</f>
        <v>251265</v>
      </c>
      <c r="D7" s="12">
        <f t="shared" si="0"/>
        <v>666847</v>
      </c>
      <c r="E7" s="6">
        <f t="shared" si="1"/>
        <v>0</v>
      </c>
      <c r="F7" s="9">
        <f t="shared" si="2"/>
        <v>251265</v>
      </c>
      <c r="G7" s="12">
        <f t="shared" si="3"/>
        <v>333423.5</v>
      </c>
      <c r="H7" s="6">
        <f t="shared" si="4"/>
        <v>82158.5</v>
      </c>
      <c r="I7" s="9">
        <f t="shared" si="5"/>
        <v>0</v>
      </c>
      <c r="J7" s="6">
        <f t="shared" si="6"/>
        <v>82158.5</v>
      </c>
      <c r="K7" s="9">
        <f t="shared" si="7"/>
        <v>251265</v>
      </c>
      <c r="L7" s="18"/>
      <c r="M7" s="20"/>
      <c r="N7" s="59">
        <f>(MAX(O2:O3)-MIN(O2:O3))/SUM(D2:D40)</f>
        <v>8.1750585270136452E-3</v>
      </c>
      <c r="O7" s="60"/>
      <c r="P7" s="61"/>
    </row>
    <row r="8" spans="1:17" x14ac:dyDescent="0.35">
      <c r="A8" s="3">
        <v>6</v>
      </c>
      <c r="B8" s="6">
        <f>'Lopsided Margins'!B8</f>
        <v>443721</v>
      </c>
      <c r="C8" s="9">
        <f>'Lopsided Margins'!C8</f>
        <v>290389</v>
      </c>
      <c r="D8" s="12">
        <f t="shared" si="0"/>
        <v>734110</v>
      </c>
      <c r="E8" s="6">
        <f t="shared" si="1"/>
        <v>0</v>
      </c>
      <c r="F8" s="9">
        <f t="shared" si="2"/>
        <v>290389</v>
      </c>
      <c r="G8" s="12">
        <f t="shared" si="3"/>
        <v>367055</v>
      </c>
      <c r="H8" s="6">
        <f t="shared" si="4"/>
        <v>76666</v>
      </c>
      <c r="I8" s="9">
        <f t="shared" si="5"/>
        <v>0</v>
      </c>
      <c r="J8" s="6">
        <f t="shared" si="6"/>
        <v>76666</v>
      </c>
      <c r="K8" s="9">
        <f t="shared" si="7"/>
        <v>290389</v>
      </c>
      <c r="L8" s="18"/>
    </row>
    <row r="9" spans="1:17" x14ac:dyDescent="0.35">
      <c r="A9" s="3">
        <v>7</v>
      </c>
      <c r="B9" s="6">
        <f>'Lopsided Margins'!B9</f>
        <v>588786</v>
      </c>
      <c r="C9" s="9">
        <f>'Lopsided Margins'!C9</f>
        <v>214883</v>
      </c>
      <c r="D9" s="12">
        <f t="shared" si="0"/>
        <v>803669</v>
      </c>
      <c r="E9" s="6">
        <f t="shared" si="1"/>
        <v>0</v>
      </c>
      <c r="F9" s="9">
        <f t="shared" si="2"/>
        <v>214883</v>
      </c>
      <c r="G9" s="12">
        <f t="shared" si="3"/>
        <v>401834.5</v>
      </c>
      <c r="H9" s="6">
        <f t="shared" si="4"/>
        <v>186951.5</v>
      </c>
      <c r="I9" s="9">
        <f t="shared" si="5"/>
        <v>0</v>
      </c>
      <c r="J9" s="6">
        <f t="shared" si="6"/>
        <v>186951.5</v>
      </c>
      <c r="K9" s="9">
        <f t="shared" si="7"/>
        <v>214883</v>
      </c>
      <c r="L9" s="18"/>
    </row>
    <row r="10" spans="1:17" x14ac:dyDescent="0.35">
      <c r="A10" s="3">
        <v>8</v>
      </c>
      <c r="B10" s="6">
        <f>'Lopsided Margins'!B10</f>
        <v>427720</v>
      </c>
      <c r="C10" s="9">
        <f>'Lopsided Margins'!C10</f>
        <v>73932</v>
      </c>
      <c r="D10" s="12">
        <f t="shared" si="0"/>
        <v>501652</v>
      </c>
      <c r="E10" s="6">
        <f t="shared" si="1"/>
        <v>0</v>
      </c>
      <c r="F10" s="9">
        <f t="shared" si="2"/>
        <v>73932</v>
      </c>
      <c r="G10" s="12">
        <f t="shared" si="3"/>
        <v>250826</v>
      </c>
      <c r="H10" s="6">
        <f t="shared" si="4"/>
        <v>176894</v>
      </c>
      <c r="I10" s="9">
        <f t="shared" si="5"/>
        <v>0</v>
      </c>
      <c r="J10" s="6">
        <f t="shared" si="6"/>
        <v>176894</v>
      </c>
      <c r="K10" s="9">
        <f t="shared" si="7"/>
        <v>73932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327706</v>
      </c>
      <c r="C12" s="9">
        <f>'Lopsided Margins'!C12</f>
        <v>315376</v>
      </c>
      <c r="D12" s="12">
        <f t="shared" si="0"/>
        <v>643082</v>
      </c>
      <c r="E12" s="6">
        <f t="shared" si="1"/>
        <v>0</v>
      </c>
      <c r="F12" s="9">
        <f t="shared" si="2"/>
        <v>315376</v>
      </c>
      <c r="G12" s="12">
        <f t="shared" si="3"/>
        <v>321541</v>
      </c>
      <c r="H12" s="6">
        <f t="shared" si="4"/>
        <v>6165</v>
      </c>
      <c r="I12" s="9">
        <f t="shared" si="5"/>
        <v>0</v>
      </c>
      <c r="J12" s="6">
        <f t="shared" si="6"/>
        <v>6165</v>
      </c>
      <c r="K12" s="9">
        <f t="shared" si="7"/>
        <v>315376</v>
      </c>
      <c r="L12" s="18"/>
    </row>
    <row r="13" spans="1:17" x14ac:dyDescent="0.35">
      <c r="A13" s="3">
        <v>11</v>
      </c>
      <c r="B13" s="6">
        <f>'Lopsided Margins'!B13</f>
        <v>350335</v>
      </c>
      <c r="C13" s="9">
        <f>'Lopsided Margins'!C13</f>
        <v>338488</v>
      </c>
      <c r="D13" s="12">
        <f t="shared" si="0"/>
        <v>688823</v>
      </c>
      <c r="E13" s="6">
        <f t="shared" si="1"/>
        <v>0</v>
      </c>
      <c r="F13" s="9">
        <f t="shared" si="2"/>
        <v>338488</v>
      </c>
      <c r="G13" s="12">
        <f t="shared" si="3"/>
        <v>344411.5</v>
      </c>
      <c r="H13" s="6">
        <f t="shared" si="4"/>
        <v>5923.5</v>
      </c>
      <c r="I13" s="9">
        <f t="shared" si="5"/>
        <v>0</v>
      </c>
      <c r="J13" s="6">
        <f t="shared" si="6"/>
        <v>5923.5</v>
      </c>
      <c r="K13" s="9">
        <f t="shared" si="7"/>
        <v>338488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434199</v>
      </c>
      <c r="C15" s="9">
        <f>'Lopsided Margins'!C15</f>
        <v>309715</v>
      </c>
      <c r="D15" s="12">
        <f t="shared" si="0"/>
        <v>743914</v>
      </c>
      <c r="E15" s="6">
        <f t="shared" si="1"/>
        <v>0</v>
      </c>
      <c r="F15" s="9">
        <f t="shared" si="2"/>
        <v>309715</v>
      </c>
      <c r="G15" s="12">
        <f t="shared" si="3"/>
        <v>371957</v>
      </c>
      <c r="H15" s="6">
        <f t="shared" si="4"/>
        <v>62242</v>
      </c>
      <c r="I15" s="9">
        <f t="shared" si="5"/>
        <v>0</v>
      </c>
      <c r="J15" s="6">
        <f t="shared" si="6"/>
        <v>62242</v>
      </c>
      <c r="K15" s="9">
        <f t="shared" si="7"/>
        <v>309715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317690</v>
      </c>
      <c r="C25" s="9">
        <f>'Lopsided Margins'!C25</f>
        <v>421905</v>
      </c>
      <c r="D25" s="12">
        <f t="shared" si="0"/>
        <v>739595</v>
      </c>
      <c r="E25" s="6">
        <f t="shared" si="1"/>
        <v>317690</v>
      </c>
      <c r="F25" s="9">
        <f t="shared" si="2"/>
        <v>0</v>
      </c>
      <c r="G25" s="12">
        <f t="shared" si="3"/>
        <v>369797.5</v>
      </c>
      <c r="H25" s="6">
        <f t="shared" si="4"/>
        <v>0</v>
      </c>
      <c r="I25" s="9">
        <f t="shared" si="5"/>
        <v>52107.5</v>
      </c>
      <c r="J25" s="6">
        <f t="shared" si="6"/>
        <v>317690</v>
      </c>
      <c r="K25" s="9">
        <f t="shared" si="7"/>
        <v>52107.5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0.52870428114413337</v>
      </c>
      <c r="I2" s="23">
        <f>COUNT('Lopsided Margins'!G2:G40)</f>
        <v>22</v>
      </c>
      <c r="J2" s="36">
        <f>I2/(I2+I3)</f>
        <v>0.57894736842105265</v>
      </c>
      <c r="K2" s="37">
        <f>J2-H2</f>
        <v>5.0243087276919285E-2</v>
      </c>
    </row>
    <row r="3" spans="1:11" ht="16.5" customHeight="1" x14ac:dyDescent="0.35">
      <c r="A3" s="2">
        <v>1</v>
      </c>
      <c r="B3" s="6">
        <f>'Lopsided Margins'!B3</f>
        <v>406880</v>
      </c>
      <c r="C3" s="14">
        <f>'Lopsided Margins'!E3</f>
        <v>0.8939509785827906</v>
      </c>
      <c r="D3" s="9">
        <f>'Lopsided Margins'!C3</f>
        <v>48268</v>
      </c>
      <c r="E3" s="17">
        <f>'Lopsided Margins'!F3</f>
        <v>0.10604902141720934</v>
      </c>
      <c r="G3" s="22" t="s">
        <v>3</v>
      </c>
      <c r="H3" s="37">
        <f>SUM(D2:D40)/(SUM(B2:B40)+SUM(D2:D40))</f>
        <v>0.47129571885586669</v>
      </c>
      <c r="I3" s="23">
        <f>COUNT('Lopsided Margins'!H2:H140)</f>
        <v>16</v>
      </c>
      <c r="J3" s="36">
        <f>I3/(I2+I3)</f>
        <v>0.42105263157894735</v>
      </c>
      <c r="K3" s="37">
        <f>J3-H3</f>
        <v>-5.024308727691934E-2</v>
      </c>
    </row>
    <row r="4" spans="1:11" x14ac:dyDescent="0.35">
      <c r="A4" s="3">
        <v>2</v>
      </c>
      <c r="B4" s="6">
        <f>'Lopsided Margins'!B4</f>
        <v>337630</v>
      </c>
      <c r="C4" s="14">
        <f>'Lopsided Margins'!E4</f>
        <v>0.64412431868347808</v>
      </c>
      <c r="D4" s="9">
        <f>'Lopsided Margins'!C4</f>
        <v>186539</v>
      </c>
      <c r="E4" s="17">
        <f>'Lopsided Margins'!F4</f>
        <v>0.35587568131652197</v>
      </c>
    </row>
    <row r="5" spans="1:11" x14ac:dyDescent="0.35">
      <c r="A5" s="3">
        <v>3</v>
      </c>
      <c r="B5" s="6">
        <f>'Lopsided Margins'!B5</f>
        <v>571885</v>
      </c>
      <c r="C5" s="14">
        <f>'Lopsided Margins'!E5</f>
        <v>0.95540438271305872</v>
      </c>
      <c r="D5" s="9">
        <f>'Lopsided Margins'!C5</f>
        <v>26694</v>
      </c>
      <c r="E5" s="17">
        <f>'Lopsided Margins'!F5</f>
        <v>4.4595617286941239E-2</v>
      </c>
    </row>
    <row r="6" spans="1:11" x14ac:dyDescent="0.35">
      <c r="A6" s="3">
        <v>4</v>
      </c>
      <c r="B6" s="6">
        <f>'Lopsided Margins'!B6</f>
        <v>369380</v>
      </c>
      <c r="C6" s="14">
        <f>'Lopsided Margins'!E6</f>
        <v>0.55506467589921138</v>
      </c>
      <c r="D6" s="9">
        <f>'Lopsided Margins'!C6</f>
        <v>296092</v>
      </c>
      <c r="E6" s="17">
        <f>'Lopsided Margins'!F6</f>
        <v>0.44493532410078862</v>
      </c>
    </row>
    <row r="7" spans="1:11" x14ac:dyDescent="0.35">
      <c r="A7" s="3">
        <v>5</v>
      </c>
      <c r="B7" s="6">
        <f>'Lopsided Margins'!B7</f>
        <v>415582</v>
      </c>
      <c r="C7" s="14">
        <f>'Lopsided Margins'!E7</f>
        <v>0.62320442320352343</v>
      </c>
      <c r="D7" s="9">
        <f>'Lopsided Margins'!C7</f>
        <v>251265</v>
      </c>
      <c r="E7" s="17">
        <f>'Lopsided Margins'!F7</f>
        <v>0.37679557679647657</v>
      </c>
    </row>
    <row r="8" spans="1:11" x14ac:dyDescent="0.35">
      <c r="A8" s="3">
        <v>6</v>
      </c>
      <c r="B8" s="6">
        <f>'Lopsided Margins'!B8</f>
        <v>443721</v>
      </c>
      <c r="C8" s="14">
        <f>'Lopsided Margins'!E8</f>
        <v>0.60443394041764853</v>
      </c>
      <c r="D8" s="9">
        <f>'Lopsided Margins'!C8</f>
        <v>290389</v>
      </c>
      <c r="E8" s="17">
        <f>'Lopsided Margins'!F8</f>
        <v>0.39556605958235141</v>
      </c>
    </row>
    <row r="9" spans="1:11" x14ac:dyDescent="0.35">
      <c r="A9" s="3">
        <v>7</v>
      </c>
      <c r="B9" s="6">
        <f>'Lopsided Margins'!B9</f>
        <v>588786</v>
      </c>
      <c r="C9" s="14">
        <f>'Lopsided Margins'!E9</f>
        <v>0.7326225100134508</v>
      </c>
      <c r="D9" s="9">
        <f>'Lopsided Margins'!C9</f>
        <v>214883</v>
      </c>
      <c r="E9" s="17">
        <f>'Lopsided Margins'!F9</f>
        <v>0.2673774899865492</v>
      </c>
    </row>
    <row r="10" spans="1:11" x14ac:dyDescent="0.35">
      <c r="A10" s="3">
        <v>8</v>
      </c>
      <c r="B10" s="6">
        <f>'Lopsided Margins'!B10</f>
        <v>427720</v>
      </c>
      <c r="C10" s="14">
        <f>'Lopsided Margins'!E10</f>
        <v>0.85262293382663679</v>
      </c>
      <c r="D10" s="9">
        <f>'Lopsided Margins'!C10</f>
        <v>73932</v>
      </c>
      <c r="E10" s="17">
        <f>'Lopsided Margins'!F10</f>
        <v>0.14737706617336321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327706</v>
      </c>
      <c r="C12" s="14">
        <f>'Lopsided Margins'!E12</f>
        <v>0.50958664680398458</v>
      </c>
      <c r="D12" s="9">
        <f>'Lopsided Margins'!C12</f>
        <v>315376</v>
      </c>
      <c r="E12" s="17">
        <f>'Lopsided Margins'!F12</f>
        <v>0.49041335319601542</v>
      </c>
    </row>
    <row r="13" spans="1:11" x14ac:dyDescent="0.35">
      <c r="A13" s="3">
        <v>11</v>
      </c>
      <c r="B13" s="6">
        <f>'Lopsided Margins'!B13</f>
        <v>350335</v>
      </c>
      <c r="C13" s="14">
        <f>'Lopsided Margins'!E13</f>
        <v>0.50859945152818653</v>
      </c>
      <c r="D13" s="9">
        <f>'Lopsided Margins'!C13</f>
        <v>338488</v>
      </c>
      <c r="E13" s="17">
        <f>'Lopsided Margins'!F13</f>
        <v>0.49140054847181353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434199</v>
      </c>
      <c r="C15" s="14">
        <f>'Lopsided Margins'!E15</f>
        <v>0.58366827348322525</v>
      </c>
      <c r="D15" s="9">
        <f>'Lopsided Margins'!C15</f>
        <v>309715</v>
      </c>
      <c r="E15" s="17">
        <f>'Lopsided Margins'!F15</f>
        <v>0.4163317265167748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317690</v>
      </c>
      <c r="C25" s="14">
        <f>'Lopsided Margins'!E25</f>
        <v>0.42954590012101218</v>
      </c>
      <c r="D25" s="9">
        <f>'Lopsided Margins'!C25</f>
        <v>421905</v>
      </c>
      <c r="E25" s="17">
        <f>'Lopsided Margins'!F25</f>
        <v>0.57045409987898787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2024-05-08T14:56:51Z</dcterms:modified>
</cp:coreProperties>
</file>