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12" documentId="8_{1B5FA1B4-1F35-41D5-87DB-05768C2AC34D}" xr6:coauthVersionLast="47" xr6:coauthVersionMax="47" xr10:uidLastSave="{C8C90307-DD90-4332-B8C7-7B04CDB948E7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E39" i="3" s="1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H32" i="3" s="1"/>
  <c r="C31" i="3"/>
  <c r="B31" i="3"/>
  <c r="C30" i="3"/>
  <c r="B30" i="3"/>
  <c r="C29" i="3"/>
  <c r="B29" i="3"/>
  <c r="C28" i="3"/>
  <c r="B28" i="3"/>
  <c r="C27" i="3"/>
  <c r="B27" i="3"/>
  <c r="D27" i="3" s="1"/>
  <c r="G27" i="3" s="1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I21" i="3" s="1"/>
  <c r="C20" i="3"/>
  <c r="B20" i="3"/>
  <c r="H20" i="3" s="1"/>
  <c r="C19" i="3"/>
  <c r="B19" i="3"/>
  <c r="C18" i="3"/>
  <c r="B18" i="3"/>
  <c r="C17" i="3"/>
  <c r="B17" i="3"/>
  <c r="C16" i="3"/>
  <c r="B16" i="3"/>
  <c r="C15" i="3"/>
  <c r="B15" i="3"/>
  <c r="E15" i="3" s="1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I9" i="3" s="1"/>
  <c r="C8" i="3"/>
  <c r="B8" i="3"/>
  <c r="I8" i="3" s="1"/>
  <c r="C7" i="3"/>
  <c r="B7" i="3"/>
  <c r="C6" i="3"/>
  <c r="B6" i="3"/>
  <c r="C5" i="3"/>
  <c r="B5" i="3"/>
  <c r="C4" i="3"/>
  <c r="B4" i="3"/>
  <c r="C3" i="3"/>
  <c r="B3" i="3"/>
  <c r="I3" i="3" s="1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I5" i="3" l="1"/>
  <c r="E11" i="3"/>
  <c r="I17" i="3"/>
  <c r="E23" i="3"/>
  <c r="I29" i="3"/>
  <c r="D35" i="3"/>
  <c r="G35" i="3" s="1"/>
  <c r="I6" i="3"/>
  <c r="E4" i="3"/>
  <c r="F10" i="3"/>
  <c r="I16" i="3"/>
  <c r="F22" i="3"/>
  <c r="H28" i="3"/>
  <c r="F34" i="3"/>
  <c r="F40" i="3"/>
  <c r="H40" i="3"/>
  <c r="F18" i="3"/>
  <c r="H24" i="3"/>
  <c r="F30" i="3"/>
  <c r="H36" i="3"/>
  <c r="F7" i="3"/>
  <c r="I13" i="3"/>
  <c r="F19" i="3"/>
  <c r="E31" i="3"/>
  <c r="I37" i="3"/>
  <c r="D18" i="3"/>
  <c r="G18" i="3" s="1"/>
  <c r="I18" i="3" s="1"/>
  <c r="E22" i="3"/>
  <c r="H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K5" i="3" s="1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J20" i="3" s="1"/>
  <c r="E24" i="3"/>
  <c r="I35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K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J32" i="3" s="1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I30" i="3"/>
  <c r="F8" i="3"/>
  <c r="K8" i="3" s="1"/>
  <c r="I12" i="3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I27" i="3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I34" i="3"/>
  <c r="E13" i="1"/>
  <c r="E29" i="1"/>
  <c r="G35" i="1"/>
  <c r="C10" i="2"/>
  <c r="I7" i="3"/>
  <c r="D25" i="3"/>
  <c r="G25" i="3" s="1"/>
  <c r="I25" i="3" s="1"/>
  <c r="D33" i="3"/>
  <c r="G33" i="3" s="1"/>
  <c r="I33" i="3" s="1"/>
  <c r="H39" i="3"/>
  <c r="J39" i="3" s="1"/>
  <c r="F8" i="1"/>
  <c r="F24" i="1"/>
  <c r="F18" i="1"/>
  <c r="H19" i="1"/>
  <c r="C26" i="2"/>
  <c r="E3" i="3"/>
  <c r="I4" i="3"/>
  <c r="E6" i="3"/>
  <c r="E9" i="3"/>
  <c r="I15" i="3"/>
  <c r="E17" i="3"/>
  <c r="I23" i="3"/>
  <c r="E25" i="3"/>
  <c r="I31" i="3"/>
  <c r="E33" i="3"/>
  <c r="E5" i="4"/>
  <c r="F3" i="3"/>
  <c r="K3" i="3" s="1"/>
  <c r="F6" i="3"/>
  <c r="K6" i="3" s="1"/>
  <c r="F9" i="3"/>
  <c r="K9" i="3" s="1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J11" i="3" s="1"/>
  <c r="D19" i="3"/>
  <c r="G19" i="3" s="1"/>
  <c r="I19" i="3" s="1"/>
  <c r="H25" i="3"/>
  <c r="H33" i="3"/>
  <c r="I10" i="3"/>
  <c r="K10" i="3" s="1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K21" i="3" s="1"/>
  <c r="F37" i="3"/>
  <c r="D4" i="3"/>
  <c r="G4" i="3" s="1"/>
  <c r="H4" i="3" s="1"/>
  <c r="J4" i="3" s="1"/>
  <c r="E7" i="3"/>
  <c r="D15" i="3"/>
  <c r="G15" i="3" s="1"/>
  <c r="H15" i="3" s="1"/>
  <c r="J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J23" i="3" l="1"/>
  <c r="K17" i="3"/>
  <c r="K29" i="3"/>
  <c r="K22" i="3"/>
  <c r="K16" i="3"/>
  <c r="J28" i="3"/>
  <c r="J40" i="3"/>
  <c r="K19" i="3"/>
  <c r="K34" i="3"/>
  <c r="I11" i="3"/>
  <c r="K11" i="3" s="1"/>
  <c r="K13" i="3"/>
  <c r="J24" i="3"/>
  <c r="J36" i="3"/>
  <c r="K7" i="3"/>
  <c r="K18" i="3"/>
  <c r="K30" i="3"/>
  <c r="C15" i="4"/>
  <c r="K37" i="3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12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K23" i="3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K1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<sst xmlns="http://schemas.openxmlformats.org/spreadsheetml/2006/main" count="69" uniqueCount="30">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</sst>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0.89400041028934318</c:v>
                </c:pt>
                <c:pt idx="1">
                  <c:v>0.64617235651775817</c:v>
                </c:pt>
                <c:pt idx="2">
                  <c:v>0.96630176334183526</c:v>
                </c:pt>
                <c:pt idx="3">
                  <c:v>0.55570818388820264</c:v>
                </c:pt>
                <c:pt idx="4">
                  <c:v>0.62026259114903382</c:v>
                </c:pt>
                <c:pt idx="5">
                  <c:v>0.60666184719073313</c:v>
                </c:pt>
                <c:pt idx="6">
                  <c:v>0.75983289557051092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0.5406930475241124</c:v>
                </c:pt>
                <c:pt idx="11">
                  <c:v>0.46458957321711275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0.10599958971065682</c:v>
                </c:pt>
                <c:pt idx="1">
                  <c:v>0.35382764348224183</c:v>
                </c:pt>
                <c:pt idx="2">
                  <c:v>3.3698236658164717E-2</c:v>
                </c:pt>
                <c:pt idx="3">
                  <c:v>0.44429181611179736</c:v>
                </c:pt>
                <c:pt idx="4">
                  <c:v>0.37973740885096618</c:v>
                </c:pt>
                <c:pt idx="5">
                  <c:v>0.39333815280926687</c:v>
                </c:pt>
                <c:pt idx="6">
                  <c:v>0.24016710442948905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0.45930695247588754</c:v>
                </c:pt>
                <c:pt idx="11">
                  <c:v>0.53541042678288731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0.89400041028934318</c:v>
                </c:pt>
                <c:pt idx="1">
                  <c:v>0.64617235651775817</c:v>
                </c:pt>
                <c:pt idx="2">
                  <c:v>0.96630176334183526</c:v>
                </c:pt>
                <c:pt idx="3">
                  <c:v>0.55570818388820264</c:v>
                </c:pt>
                <c:pt idx="4">
                  <c:v>0.62026259114903382</c:v>
                </c:pt>
                <c:pt idx="5">
                  <c:v>0.60666184719073313</c:v>
                </c:pt>
                <c:pt idx="6">
                  <c:v>0.75983289557051092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0.5406930475241124</c:v>
                </c:pt>
                <c:pt idx="11">
                  <c:v>0.46458957321711275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0.10599958971065682</c:v>
                </c:pt>
                <c:pt idx="1">
                  <c:v>0.35382764348224183</c:v>
                </c:pt>
                <c:pt idx="2">
                  <c:v>3.3698236658164717E-2</c:v>
                </c:pt>
                <c:pt idx="3">
                  <c:v>0.44429181611179736</c:v>
                </c:pt>
                <c:pt idx="4">
                  <c:v>0.37973740885096618</c:v>
                </c:pt>
                <c:pt idx="5">
                  <c:v>0.39333815280926687</c:v>
                </c:pt>
                <c:pt idx="6">
                  <c:v>0.24016710442948905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0.45930695247588754</c:v>
                </c:pt>
                <c:pt idx="11">
                  <c:v>0.53541042678288731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C10" sqref="C10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0.63567974044244147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0.58635783690860521</v>
      </c>
    </row>
    <row r="3" spans="1:17" ht="16.5" customHeight="1" x14ac:dyDescent="0.35">
      <c r="A3" s="2">
        <v>1</v>
      </c>
      <c r="B3" s="5">
        <v>400927</v>
      </c>
      <c r="C3" s="8">
        <v>47537</v>
      </c>
      <c r="D3" s="12">
        <f t="shared" ref="D3:D40" si="0">SUM(B3:C3)</f>
        <v>448464</v>
      </c>
      <c r="E3" s="13">
        <f t="shared" ref="E3:E40" si="1">B3/D3</f>
        <v>0.89400041028934318</v>
      </c>
      <c r="F3" s="16">
        <f t="shared" ref="F3:F40" si="2">C3/D3</f>
        <v>0.10599958971065682</v>
      </c>
      <c r="G3" s="13">
        <f t="shared" ref="G3:G40" si="3">IF(E3&gt;0.5,E3,"")</f>
        <v>0.89400041028934318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341568</v>
      </c>
      <c r="C4" s="8">
        <v>187034</v>
      </c>
      <c r="D4" s="12">
        <f t="shared" si="0"/>
        <v>528602</v>
      </c>
      <c r="E4" s="13">
        <f t="shared" si="1"/>
        <v>0.64617235651775817</v>
      </c>
      <c r="F4" s="16">
        <f t="shared" si="2"/>
        <v>0.35382764348224183</v>
      </c>
      <c r="G4" s="14">
        <f t="shared" si="3"/>
        <v>0.64617235651775817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525472</v>
      </c>
      <c r="C5" s="8">
        <v>18325</v>
      </c>
      <c r="D5" s="12">
        <f t="shared" si="0"/>
        <v>543797</v>
      </c>
      <c r="E5" s="13">
        <f t="shared" si="1"/>
        <v>0.96630176334183526</v>
      </c>
      <c r="F5" s="16">
        <f t="shared" si="2"/>
        <v>3.3698236658164717E-2</v>
      </c>
      <c r="G5" s="14">
        <f t="shared" si="3"/>
        <v>0.96630176334183526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373397</v>
      </c>
      <c r="C6" s="8">
        <v>298533</v>
      </c>
      <c r="D6" s="12">
        <f t="shared" si="0"/>
        <v>671930</v>
      </c>
      <c r="E6" s="13">
        <f t="shared" si="1"/>
        <v>0.55570818388820264</v>
      </c>
      <c r="F6" s="16">
        <f t="shared" si="2"/>
        <v>0.44429181611179736</v>
      </c>
      <c r="G6" s="14">
        <f t="shared" si="3"/>
        <v>0.55570818388820264</v>
      </c>
      <c r="H6" s="17" t="str">
        <f t="shared" si="4"/>
        <v/>
      </c>
      <c r="I6" s="18"/>
      <c r="J6" s="20"/>
      <c r="K6" s="59">
        <f>MAX(M1:M2)-MIN(M1:M2)</f>
        <v>4.9321903533836253E-2</v>
      </c>
      <c r="L6" s="60"/>
      <c r="M6" s="61"/>
    </row>
    <row r="7" spans="1:17" ht="15.75" customHeight="1" x14ac:dyDescent="0.35">
      <c r="A7" s="3">
        <v>5</v>
      </c>
      <c r="B7" s="5">
        <v>423947</v>
      </c>
      <c r="C7" s="8">
        <v>259549</v>
      </c>
      <c r="D7" s="12">
        <f t="shared" si="0"/>
        <v>683496</v>
      </c>
      <c r="E7" s="13">
        <f t="shared" si="1"/>
        <v>0.62026259114903382</v>
      </c>
      <c r="F7" s="16">
        <f t="shared" si="2"/>
        <v>0.37973740885096618</v>
      </c>
      <c r="G7" s="14">
        <f t="shared" si="3"/>
        <v>0.62026259114903382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431339</v>
      </c>
      <c r="C8" s="9">
        <v>279665</v>
      </c>
      <c r="D8" s="12">
        <f t="shared" si="0"/>
        <v>711004</v>
      </c>
      <c r="E8" s="14">
        <f t="shared" si="1"/>
        <v>0.60666184719073313</v>
      </c>
      <c r="F8" s="17">
        <f t="shared" si="2"/>
        <v>0.39333815280926687</v>
      </c>
      <c r="G8" s="14">
        <f t="shared" si="3"/>
        <v>0.60666184719073313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634405</v>
      </c>
      <c r="C9" s="9">
        <v>200522</v>
      </c>
      <c r="D9" s="12">
        <f t="shared" si="0"/>
        <v>834927</v>
      </c>
      <c r="E9" s="14">
        <f t="shared" si="1"/>
        <v>0.75983289557051092</v>
      </c>
      <c r="F9" s="17">
        <f t="shared" si="2"/>
        <v>0.24016710442948905</v>
      </c>
      <c r="G9" s="14">
        <f t="shared" si="3"/>
        <v>0.75983289557051092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435101</v>
      </c>
      <c r="C10" s="9">
        <v>101306</v>
      </c>
      <c r="D10" s="12">
        <f t="shared" si="0"/>
        <v>536407</v>
      </c>
      <c r="E10" s="14">
        <f t="shared" si="1"/>
        <v>0.81113967565673084</v>
      </c>
      <c r="F10" s="17">
        <f t="shared" si="2"/>
        <v>0.18886032434326919</v>
      </c>
      <c r="G10" s="14">
        <f t="shared" si="3"/>
        <v>0.81113967565673084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329673</v>
      </c>
      <c r="C12" s="9">
        <v>315067</v>
      </c>
      <c r="D12" s="12">
        <f t="shared" si="0"/>
        <v>644740</v>
      </c>
      <c r="E12" s="14">
        <f t="shared" si="1"/>
        <v>0.5113270465614046</v>
      </c>
      <c r="F12" s="17">
        <f t="shared" si="2"/>
        <v>0.4886729534385954</v>
      </c>
      <c r="G12" s="14">
        <f t="shared" si="3"/>
        <v>0.5113270465614046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398135</v>
      </c>
      <c r="C13" s="9">
        <v>338207</v>
      </c>
      <c r="D13" s="12">
        <f t="shared" si="0"/>
        <v>736342</v>
      </c>
      <c r="E13" s="14">
        <f t="shared" si="1"/>
        <v>0.5406930475241124</v>
      </c>
      <c r="F13" s="17">
        <f t="shared" si="2"/>
        <v>0.45930695247588754</v>
      </c>
      <c r="G13" s="14">
        <f t="shared" si="3"/>
        <v>0.5406930475241124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323103</v>
      </c>
      <c r="C14" s="9">
        <v>372356</v>
      </c>
      <c r="D14" s="12">
        <f t="shared" si="0"/>
        <v>695459</v>
      </c>
      <c r="E14" s="14">
        <f t="shared" si="1"/>
        <v>0.46458957321711275</v>
      </c>
      <c r="F14" s="17">
        <f t="shared" si="2"/>
        <v>0.53541042678288731</v>
      </c>
      <c r="G14" s="14" t="str">
        <f t="shared" si="3"/>
        <v/>
      </c>
      <c r="H14" s="17">
        <f t="shared" si="4"/>
        <v>0.53541042678288731</v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434199</v>
      </c>
      <c r="C15" s="9">
        <v>309715</v>
      </c>
      <c r="D15" s="12">
        <f t="shared" si="0"/>
        <v>743914</v>
      </c>
      <c r="E15" s="14">
        <f t="shared" si="1"/>
        <v>0.58366827348322525</v>
      </c>
      <c r="F15" s="17">
        <f t="shared" si="2"/>
        <v>0.4163317265167748</v>
      </c>
      <c r="G15" s="14">
        <f t="shared" si="3"/>
        <v>0.58366827348322525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317690</v>
      </c>
      <c r="C25" s="9">
        <v>421905</v>
      </c>
      <c r="D25" s="12">
        <f t="shared" si="0"/>
        <v>739595</v>
      </c>
      <c r="E25" s="14">
        <f t="shared" si="1"/>
        <v>0.42954590012101218</v>
      </c>
      <c r="F25" s="17">
        <f t="shared" si="2"/>
        <v>0.57045409987898787</v>
      </c>
      <c r="G25" s="14" t="str">
        <f t="shared" si="3"/>
        <v/>
      </c>
      <c r="H25" s="17">
        <f t="shared" si="4"/>
        <v>0.57045409987898787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0.52437300035391643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0.47562699964608346</v>
      </c>
    </row>
    <row r="3" spans="1:12" ht="15.75" customHeight="1" x14ac:dyDescent="0.35">
      <c r="A3" s="2">
        <v>1</v>
      </c>
      <c r="B3" s="13">
        <f>'Lopsided Margins'!E3</f>
        <v>0.89400041028934318</v>
      </c>
      <c r="C3" s="16">
        <f>'Lopsided Margins'!F3</f>
        <v>0.10599958971065682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0.536347140048552</v>
      </c>
    </row>
    <row r="4" spans="1:12" ht="16.5" customHeight="1" x14ac:dyDescent="0.35">
      <c r="A4" s="3">
        <v>2</v>
      </c>
      <c r="B4" s="14">
        <f>'Lopsided Margins'!E4</f>
        <v>0.64617235651775817</v>
      </c>
      <c r="C4" s="17">
        <f>'Lopsided Margins'!F4</f>
        <v>0.35382764348224183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0.46365285995144789</v>
      </c>
    </row>
    <row r="5" spans="1:12" ht="15.75" customHeight="1" x14ac:dyDescent="0.35">
      <c r="A5" s="3">
        <v>3</v>
      </c>
      <c r="B5" s="14">
        <f>'Lopsided Margins'!E5</f>
        <v>0.96630176334183526</v>
      </c>
      <c r="C5" s="17">
        <f>'Lopsided Margins'!F5</f>
        <v>3.3698236658164717E-2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1.1974139694635566E-2</v>
      </c>
    </row>
    <row r="6" spans="1:12" ht="16.5" customHeight="1" x14ac:dyDescent="0.35">
      <c r="A6" s="3">
        <v>4</v>
      </c>
      <c r="B6" s="14">
        <f>'Lopsided Margins'!E6</f>
        <v>0.55570818388820264</v>
      </c>
      <c r="C6" s="17">
        <f>'Lopsided Margins'!F6</f>
        <v>0.44429181611179736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-1.1974139694635566E-2</v>
      </c>
    </row>
    <row r="7" spans="1:12" ht="16.5" customHeight="1" x14ac:dyDescent="0.35">
      <c r="A7" s="3">
        <v>5</v>
      </c>
      <c r="B7" s="14">
        <f>'Lopsided Margins'!E7</f>
        <v>0.62026259114903382</v>
      </c>
      <c r="C7" s="17">
        <f>'Lopsided Margins'!F7</f>
        <v>0.37973740885096618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0.60666184719073313</v>
      </c>
      <c r="C8" s="17">
        <f>'Lopsided Margins'!F8</f>
        <v>0.39333815280926687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0.75983289557051092</v>
      </c>
      <c r="C9" s="17">
        <f>'Lopsided Margins'!F9</f>
        <v>0.24016710442948905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0.81113967565673084</v>
      </c>
      <c r="C10" s="17">
        <f>'Lopsided Margins'!F10</f>
        <v>0.18886032434326919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1.1974139694635566E-2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0.5113270465614046</v>
      </c>
      <c r="C12" s="17">
        <f>'Lopsided Margins'!F12</f>
        <v>0.4886729534385954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0.5406930475241124</v>
      </c>
      <c r="C13" s="17">
        <f>'Lopsided Margins'!F13</f>
        <v>0.45930695247588754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0.46458957321711275</v>
      </c>
      <c r="C14" s="17">
        <f>'Lopsided Margins'!F14</f>
        <v>0.53541042678288731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0.58366827348322525</v>
      </c>
      <c r="C15" s="17">
        <f>'Lopsided Margins'!F15</f>
        <v>0.4163317265167748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0.42954590012101218</v>
      </c>
      <c r="C25" s="17">
        <f>'Lopsided Margins'!F25</f>
        <v>0.57045409987898787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6704573.5</v>
      </c>
      <c r="P2" s="47">
        <f>O2/SUM(D2:D40)</f>
        <v>0.25936424445155382</v>
      </c>
      <c r="Q2" s="49"/>
    </row>
    <row r="3" spans="1:17" ht="16.5" customHeight="1" x14ac:dyDescent="0.35">
      <c r="A3" s="2">
        <v>1</v>
      </c>
      <c r="B3" s="6">
        <f>'Lopsided Margins'!B3</f>
        <v>400927</v>
      </c>
      <c r="C3" s="9">
        <f>'Lopsided Margins'!C3</f>
        <v>47537</v>
      </c>
      <c r="D3" s="12">
        <f t="shared" ref="D3:D40" si="0">SUM(B3:C3)</f>
        <v>448464</v>
      </c>
      <c r="E3" s="42">
        <f t="shared" ref="E3:E40" si="1">IF(MAX(B3:C3)=B3,0,B3)</f>
        <v>0</v>
      </c>
      <c r="F3" s="43">
        <f t="shared" ref="F3:F40" si="2">IF(MAX(B3:C3)=B3,C3,0)</f>
        <v>47537</v>
      </c>
      <c r="G3" s="12">
        <f t="shared" ref="G3:G40" si="3">D3/2</f>
        <v>224232</v>
      </c>
      <c r="H3" s="42">
        <f t="shared" ref="H3:H40" si="4">IF(MAX(B3:C3)=B3,B3-G3,0)</f>
        <v>176695</v>
      </c>
      <c r="I3" s="43">
        <f t="shared" ref="I3:I40" si="5">IF(MAX(B3:C3)=B3,0,C3-G3)</f>
        <v>0</v>
      </c>
      <c r="J3" s="42">
        <f t="shared" ref="J3:J40" si="6">MAX(E3,H3)</f>
        <v>176695</v>
      </c>
      <c r="K3" s="43">
        <f t="shared" ref="K3:K40" si="7">MAX(F3,I3)</f>
        <v>47537</v>
      </c>
      <c r="L3" s="18"/>
      <c r="M3" s="53"/>
      <c r="N3" s="22" t="s">
        <v>3</v>
      </c>
      <c r="O3" s="46">
        <f>SUM(K2:K40)</f>
        <v>6220441.5</v>
      </c>
      <c r="P3" s="48">
        <f>O3/SUM(D2:D40)</f>
        <v>0.24063575554844618</v>
      </c>
      <c r="Q3" s="49"/>
    </row>
    <row r="4" spans="1:17" ht="16.5" customHeight="1" x14ac:dyDescent="0.35">
      <c r="A4" s="3">
        <v>2</v>
      </c>
      <c r="B4" s="6">
        <f>'Lopsided Margins'!B4</f>
        <v>341568</v>
      </c>
      <c r="C4" s="9">
        <f>'Lopsided Margins'!C4</f>
        <v>187034</v>
      </c>
      <c r="D4" s="12">
        <f t="shared" si="0"/>
        <v>528602</v>
      </c>
      <c r="E4" s="6">
        <f t="shared" si="1"/>
        <v>0</v>
      </c>
      <c r="F4" s="9">
        <f t="shared" si="2"/>
        <v>187034</v>
      </c>
      <c r="G4" s="12">
        <f t="shared" si="3"/>
        <v>264301</v>
      </c>
      <c r="H4" s="6">
        <f t="shared" si="4"/>
        <v>77267</v>
      </c>
      <c r="I4" s="9">
        <f t="shared" si="5"/>
        <v>0</v>
      </c>
      <c r="J4" s="6">
        <f t="shared" si="6"/>
        <v>77267</v>
      </c>
      <c r="K4" s="9">
        <f t="shared" si="7"/>
        <v>187034</v>
      </c>
      <c r="L4" s="18"/>
    </row>
    <row r="5" spans="1:17" x14ac:dyDescent="0.35">
      <c r="A5" s="3">
        <v>3</v>
      </c>
      <c r="B5" s="6">
        <f>'Lopsided Margins'!B5</f>
        <v>525472</v>
      </c>
      <c r="C5" s="9">
        <f>'Lopsided Margins'!C5</f>
        <v>18325</v>
      </c>
      <c r="D5" s="12">
        <f t="shared" si="0"/>
        <v>543797</v>
      </c>
      <c r="E5" s="6">
        <f t="shared" si="1"/>
        <v>0</v>
      </c>
      <c r="F5" s="9">
        <f t="shared" si="2"/>
        <v>18325</v>
      </c>
      <c r="G5" s="12">
        <f t="shared" si="3"/>
        <v>271898.5</v>
      </c>
      <c r="H5" s="6">
        <f t="shared" si="4"/>
        <v>253573.5</v>
      </c>
      <c r="I5" s="9">
        <f t="shared" si="5"/>
        <v>0</v>
      </c>
      <c r="J5" s="6">
        <f t="shared" si="6"/>
        <v>253573.5</v>
      </c>
      <c r="K5" s="9">
        <f t="shared" si="7"/>
        <v>18325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373397</v>
      </c>
      <c r="C6" s="9">
        <f>'Lopsided Margins'!C6</f>
        <v>298533</v>
      </c>
      <c r="D6" s="12">
        <f t="shared" si="0"/>
        <v>671930</v>
      </c>
      <c r="E6" s="6">
        <f t="shared" si="1"/>
        <v>0</v>
      </c>
      <c r="F6" s="9">
        <f t="shared" si="2"/>
        <v>298533</v>
      </c>
      <c r="G6" s="12">
        <f t="shared" si="3"/>
        <v>335965</v>
      </c>
      <c r="H6" s="6">
        <f t="shared" si="4"/>
        <v>37432</v>
      </c>
      <c r="I6" s="9">
        <f t="shared" si="5"/>
        <v>0</v>
      </c>
      <c r="J6" s="6">
        <f t="shared" si="6"/>
        <v>37432</v>
      </c>
      <c r="K6" s="9">
        <f t="shared" si="7"/>
        <v>298533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423947</v>
      </c>
      <c r="C7" s="9">
        <f>'Lopsided Margins'!C7</f>
        <v>259549</v>
      </c>
      <c r="D7" s="12">
        <f t="shared" si="0"/>
        <v>683496</v>
      </c>
      <c r="E7" s="6">
        <f t="shared" si="1"/>
        <v>0</v>
      </c>
      <c r="F7" s="9">
        <f t="shared" si="2"/>
        <v>259549</v>
      </c>
      <c r="G7" s="12">
        <f t="shared" si="3"/>
        <v>341748</v>
      </c>
      <c r="H7" s="6">
        <f t="shared" si="4"/>
        <v>82199</v>
      </c>
      <c r="I7" s="9">
        <f t="shared" si="5"/>
        <v>0</v>
      </c>
      <c r="J7" s="6">
        <f t="shared" si="6"/>
        <v>82199</v>
      </c>
      <c r="K7" s="9">
        <f t="shared" si="7"/>
        <v>259549</v>
      </c>
      <c r="L7" s="18"/>
      <c r="M7" s="20"/>
      <c r="N7" s="59">
        <f>(MAX(O2:O3)-MIN(O2:O3))/SUM(D2:D40)</f>
        <v>1.8728488903107656E-2</v>
      </c>
      <c r="O7" s="60"/>
      <c r="P7" s="61"/>
    </row>
    <row r="8" spans="1:17" x14ac:dyDescent="0.35">
      <c r="A8" s="3">
        <v>6</v>
      </c>
      <c r="B8" s="6">
        <f>'Lopsided Margins'!B8</f>
        <v>431339</v>
      </c>
      <c r="C8" s="9">
        <f>'Lopsided Margins'!C8</f>
        <v>279665</v>
      </c>
      <c r="D8" s="12">
        <f t="shared" si="0"/>
        <v>711004</v>
      </c>
      <c r="E8" s="6">
        <f t="shared" si="1"/>
        <v>0</v>
      </c>
      <c r="F8" s="9">
        <f t="shared" si="2"/>
        <v>279665</v>
      </c>
      <c r="G8" s="12">
        <f t="shared" si="3"/>
        <v>355502</v>
      </c>
      <c r="H8" s="6">
        <f t="shared" si="4"/>
        <v>75837</v>
      </c>
      <c r="I8" s="9">
        <f t="shared" si="5"/>
        <v>0</v>
      </c>
      <c r="J8" s="6">
        <f t="shared" si="6"/>
        <v>75837</v>
      </c>
      <c r="K8" s="9">
        <f t="shared" si="7"/>
        <v>279665</v>
      </c>
      <c r="L8" s="18"/>
    </row>
    <row r="9" spans="1:17" x14ac:dyDescent="0.35">
      <c r="A9" s="3">
        <v>7</v>
      </c>
      <c r="B9" s="6">
        <f>'Lopsided Margins'!B9</f>
        <v>634405</v>
      </c>
      <c r="C9" s="9">
        <f>'Lopsided Margins'!C9</f>
        <v>200522</v>
      </c>
      <c r="D9" s="12">
        <f t="shared" si="0"/>
        <v>834927</v>
      </c>
      <c r="E9" s="6">
        <f t="shared" si="1"/>
        <v>0</v>
      </c>
      <c r="F9" s="9">
        <f t="shared" si="2"/>
        <v>200522</v>
      </c>
      <c r="G9" s="12">
        <f t="shared" si="3"/>
        <v>417463.5</v>
      </c>
      <c r="H9" s="6">
        <f t="shared" si="4"/>
        <v>216941.5</v>
      </c>
      <c r="I9" s="9">
        <f t="shared" si="5"/>
        <v>0</v>
      </c>
      <c r="J9" s="6">
        <f t="shared" si="6"/>
        <v>216941.5</v>
      </c>
      <c r="K9" s="9">
        <f t="shared" si="7"/>
        <v>200522</v>
      </c>
      <c r="L9" s="18"/>
    </row>
    <row r="10" spans="1:17" x14ac:dyDescent="0.35">
      <c r="A10" s="3">
        <v>8</v>
      </c>
      <c r="B10" s="6">
        <f>'Lopsided Margins'!B10</f>
        <v>435101</v>
      </c>
      <c r="C10" s="9">
        <f>'Lopsided Margins'!C10</f>
        <v>101306</v>
      </c>
      <c r="D10" s="12">
        <f t="shared" si="0"/>
        <v>536407</v>
      </c>
      <c r="E10" s="6">
        <f t="shared" si="1"/>
        <v>0</v>
      </c>
      <c r="F10" s="9">
        <f t="shared" si="2"/>
        <v>101306</v>
      </c>
      <c r="G10" s="12">
        <f t="shared" si="3"/>
        <v>268203.5</v>
      </c>
      <c r="H10" s="6">
        <f t="shared" si="4"/>
        <v>166897.5</v>
      </c>
      <c r="I10" s="9">
        <f t="shared" si="5"/>
        <v>0</v>
      </c>
      <c r="J10" s="6">
        <f t="shared" si="6"/>
        <v>166897.5</v>
      </c>
      <c r="K10" s="9">
        <f t="shared" si="7"/>
        <v>101306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329673</v>
      </c>
      <c r="C12" s="9">
        <f>'Lopsided Margins'!C12</f>
        <v>315067</v>
      </c>
      <c r="D12" s="12">
        <f t="shared" si="0"/>
        <v>644740</v>
      </c>
      <c r="E12" s="6">
        <f t="shared" si="1"/>
        <v>0</v>
      </c>
      <c r="F12" s="9">
        <f t="shared" si="2"/>
        <v>315067</v>
      </c>
      <c r="G12" s="12">
        <f t="shared" si="3"/>
        <v>322370</v>
      </c>
      <c r="H12" s="6">
        <f t="shared" si="4"/>
        <v>7303</v>
      </c>
      <c r="I12" s="9">
        <f t="shared" si="5"/>
        <v>0</v>
      </c>
      <c r="J12" s="6">
        <f t="shared" si="6"/>
        <v>7303</v>
      </c>
      <c r="K12" s="9">
        <f t="shared" si="7"/>
        <v>315067</v>
      </c>
      <c r="L12" s="18"/>
    </row>
    <row r="13" spans="1:17" x14ac:dyDescent="0.35">
      <c r="A13" s="3">
        <v>11</v>
      </c>
      <c r="B13" s="6">
        <f>'Lopsided Margins'!B13</f>
        <v>398135</v>
      </c>
      <c r="C13" s="9">
        <f>'Lopsided Margins'!C13</f>
        <v>338207</v>
      </c>
      <c r="D13" s="12">
        <f t="shared" si="0"/>
        <v>736342</v>
      </c>
      <c r="E13" s="6">
        <f t="shared" si="1"/>
        <v>0</v>
      </c>
      <c r="F13" s="9">
        <f t="shared" si="2"/>
        <v>338207</v>
      </c>
      <c r="G13" s="12">
        <f t="shared" si="3"/>
        <v>368171</v>
      </c>
      <c r="H13" s="6">
        <f t="shared" si="4"/>
        <v>29964</v>
      </c>
      <c r="I13" s="9">
        <f t="shared" si="5"/>
        <v>0</v>
      </c>
      <c r="J13" s="6">
        <f t="shared" si="6"/>
        <v>29964</v>
      </c>
      <c r="K13" s="9">
        <f t="shared" si="7"/>
        <v>338207</v>
      </c>
      <c r="L13" s="18"/>
    </row>
    <row r="14" spans="1:17" x14ac:dyDescent="0.35">
      <c r="A14" s="3">
        <v>12</v>
      </c>
      <c r="B14" s="6">
        <f>'Lopsided Margins'!B14</f>
        <v>323103</v>
      </c>
      <c r="C14" s="9">
        <f>'Lopsided Margins'!C14</f>
        <v>372356</v>
      </c>
      <c r="D14" s="12">
        <f t="shared" si="0"/>
        <v>695459</v>
      </c>
      <c r="E14" s="6">
        <f t="shared" si="1"/>
        <v>323103</v>
      </c>
      <c r="F14" s="9">
        <f t="shared" si="2"/>
        <v>0</v>
      </c>
      <c r="G14" s="12">
        <f t="shared" si="3"/>
        <v>347729.5</v>
      </c>
      <c r="H14" s="6">
        <f t="shared" si="4"/>
        <v>0</v>
      </c>
      <c r="I14" s="9">
        <f t="shared" si="5"/>
        <v>24626.5</v>
      </c>
      <c r="J14" s="6">
        <f t="shared" si="6"/>
        <v>323103</v>
      </c>
      <c r="K14" s="9">
        <f t="shared" si="7"/>
        <v>24626.5</v>
      </c>
      <c r="L14" s="18"/>
    </row>
    <row r="15" spans="1:17" x14ac:dyDescent="0.35">
      <c r="A15" s="3">
        <v>13</v>
      </c>
      <c r="B15" s="6">
        <f>'Lopsided Margins'!B15</f>
        <v>434199</v>
      </c>
      <c r="C15" s="9">
        <f>'Lopsided Margins'!C15</f>
        <v>309715</v>
      </c>
      <c r="D15" s="12">
        <f t="shared" si="0"/>
        <v>743914</v>
      </c>
      <c r="E15" s="6">
        <f t="shared" si="1"/>
        <v>0</v>
      </c>
      <c r="F15" s="9">
        <f t="shared" si="2"/>
        <v>309715</v>
      </c>
      <c r="G15" s="12">
        <f t="shared" si="3"/>
        <v>371957</v>
      </c>
      <c r="H15" s="6">
        <f t="shared" si="4"/>
        <v>62242</v>
      </c>
      <c r="I15" s="9">
        <f t="shared" si="5"/>
        <v>0</v>
      </c>
      <c r="J15" s="6">
        <f t="shared" si="6"/>
        <v>62242</v>
      </c>
      <c r="K15" s="9">
        <f t="shared" si="7"/>
        <v>309715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317690</v>
      </c>
      <c r="C25" s="9">
        <f>'Lopsided Margins'!C25</f>
        <v>421905</v>
      </c>
      <c r="D25" s="12">
        <f t="shared" si="0"/>
        <v>739595</v>
      </c>
      <c r="E25" s="6">
        <f t="shared" si="1"/>
        <v>317690</v>
      </c>
      <c r="F25" s="9">
        <f t="shared" si="2"/>
        <v>0</v>
      </c>
      <c r="G25" s="12">
        <f t="shared" si="3"/>
        <v>369797.5</v>
      </c>
      <c r="H25" s="6">
        <f t="shared" si="4"/>
        <v>0</v>
      </c>
      <c r="I25" s="9">
        <f t="shared" si="5"/>
        <v>52107.5</v>
      </c>
      <c r="J25" s="6">
        <f t="shared" si="6"/>
        <v>317690</v>
      </c>
      <c r="K25" s="9">
        <f t="shared" si="7"/>
        <v>52107.5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0.52870426069138021</v>
      </c>
      <c r="I2" s="23">
        <f>COUNT('Lopsided Margins'!G2:G40)</f>
        <v>21</v>
      </c>
      <c r="J2" s="36">
        <f>I2/(I2+I3)</f>
        <v>0.55263157894736847</v>
      </c>
      <c r="K2" s="37">
        <f>J2-H2</f>
        <v>2.3927318255988261E-2</v>
      </c>
    </row>
    <row r="3" spans="1:11" ht="16.5" customHeight="1" x14ac:dyDescent="0.35">
      <c r="A3" s="2">
        <v>1</v>
      </c>
      <c r="B3" s="6">
        <f>'Lopsided Margins'!B3</f>
        <v>400927</v>
      </c>
      <c r="C3" s="14">
        <f>'Lopsided Margins'!E3</f>
        <v>0.89400041028934318</v>
      </c>
      <c r="D3" s="9">
        <f>'Lopsided Margins'!C3</f>
        <v>47537</v>
      </c>
      <c r="E3" s="17">
        <f>'Lopsided Margins'!F3</f>
        <v>0.10599958971065682</v>
      </c>
      <c r="G3" s="22" t="s">
        <v>3</v>
      </c>
      <c r="H3" s="37">
        <f>SUM(D2:D40)/(SUM(B2:B40)+SUM(D2:D40))</f>
        <v>0.47129573930861973</v>
      </c>
      <c r="I3" s="23">
        <f>COUNT('Lopsided Margins'!H2:H140)</f>
        <v>17</v>
      </c>
      <c r="J3" s="36">
        <f>I3/(I2+I3)</f>
        <v>0.44736842105263158</v>
      </c>
      <c r="K3" s="37">
        <f>J3-H3</f>
        <v>-2.392731825598815E-2</v>
      </c>
    </row>
    <row r="4" spans="1:11" x14ac:dyDescent="0.35">
      <c r="A4" s="3">
        <v>2</v>
      </c>
      <c r="B4" s="6">
        <f>'Lopsided Margins'!B4</f>
        <v>341568</v>
      </c>
      <c r="C4" s="14">
        <f>'Lopsided Margins'!E4</f>
        <v>0.64617235651775817</v>
      </c>
      <c r="D4" s="9">
        <f>'Lopsided Margins'!C4</f>
        <v>187034</v>
      </c>
      <c r="E4" s="17">
        <f>'Lopsided Margins'!F4</f>
        <v>0.35382764348224183</v>
      </c>
    </row>
    <row r="5" spans="1:11" x14ac:dyDescent="0.35">
      <c r="A5" s="3">
        <v>3</v>
      </c>
      <c r="B5" s="6">
        <f>'Lopsided Margins'!B5</f>
        <v>525472</v>
      </c>
      <c r="C5" s="14">
        <f>'Lopsided Margins'!E5</f>
        <v>0.96630176334183526</v>
      </c>
      <c r="D5" s="9">
        <f>'Lopsided Margins'!C5</f>
        <v>18325</v>
      </c>
      <c r="E5" s="17">
        <f>'Lopsided Margins'!F5</f>
        <v>3.3698236658164717E-2</v>
      </c>
    </row>
    <row r="6" spans="1:11" x14ac:dyDescent="0.35">
      <c r="A6" s="3">
        <v>4</v>
      </c>
      <c r="B6" s="6">
        <f>'Lopsided Margins'!B6</f>
        <v>373397</v>
      </c>
      <c r="C6" s="14">
        <f>'Lopsided Margins'!E6</f>
        <v>0.55570818388820264</v>
      </c>
      <c r="D6" s="9">
        <f>'Lopsided Margins'!C6</f>
        <v>298533</v>
      </c>
      <c r="E6" s="17">
        <f>'Lopsided Margins'!F6</f>
        <v>0.44429181611179736</v>
      </c>
    </row>
    <row r="7" spans="1:11" x14ac:dyDescent="0.35">
      <c r="A7" s="3">
        <v>5</v>
      </c>
      <c r="B7" s="6">
        <f>'Lopsided Margins'!B7</f>
        <v>423947</v>
      </c>
      <c r="C7" s="14">
        <f>'Lopsided Margins'!E7</f>
        <v>0.62026259114903382</v>
      </c>
      <c r="D7" s="9">
        <f>'Lopsided Margins'!C7</f>
        <v>259549</v>
      </c>
      <c r="E7" s="17">
        <f>'Lopsided Margins'!F7</f>
        <v>0.37973740885096618</v>
      </c>
    </row>
    <row r="8" spans="1:11" x14ac:dyDescent="0.35">
      <c r="A8" s="3">
        <v>6</v>
      </c>
      <c r="B8" s="6">
        <f>'Lopsided Margins'!B8</f>
        <v>431339</v>
      </c>
      <c r="C8" s="14">
        <f>'Lopsided Margins'!E8</f>
        <v>0.60666184719073313</v>
      </c>
      <c r="D8" s="9">
        <f>'Lopsided Margins'!C8</f>
        <v>279665</v>
      </c>
      <c r="E8" s="17">
        <f>'Lopsided Margins'!F8</f>
        <v>0.39333815280926687</v>
      </c>
    </row>
    <row r="9" spans="1:11" x14ac:dyDescent="0.35">
      <c r="A9" s="3">
        <v>7</v>
      </c>
      <c r="B9" s="6">
        <f>'Lopsided Margins'!B9</f>
        <v>634405</v>
      </c>
      <c r="C9" s="14">
        <f>'Lopsided Margins'!E9</f>
        <v>0.75983289557051092</v>
      </c>
      <c r="D9" s="9">
        <f>'Lopsided Margins'!C9</f>
        <v>200522</v>
      </c>
      <c r="E9" s="17">
        <f>'Lopsided Margins'!F9</f>
        <v>0.24016710442948905</v>
      </c>
    </row>
    <row r="10" spans="1:11" x14ac:dyDescent="0.35">
      <c r="A10" s="3">
        <v>8</v>
      </c>
      <c r="B10" s="6">
        <f>'Lopsided Margins'!B10</f>
        <v>435101</v>
      </c>
      <c r="C10" s="14">
        <f>'Lopsided Margins'!E10</f>
        <v>0.81113967565673084</v>
      </c>
      <c r="D10" s="9">
        <f>'Lopsided Margins'!C10</f>
        <v>101306</v>
      </c>
      <c r="E10" s="17">
        <f>'Lopsided Margins'!F10</f>
        <v>0.18886032434326919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329673</v>
      </c>
      <c r="C12" s="14">
        <f>'Lopsided Margins'!E12</f>
        <v>0.5113270465614046</v>
      </c>
      <c r="D12" s="9">
        <f>'Lopsided Margins'!C12</f>
        <v>315067</v>
      </c>
      <c r="E12" s="17">
        <f>'Lopsided Margins'!F12</f>
        <v>0.4886729534385954</v>
      </c>
    </row>
    <row r="13" spans="1:11" x14ac:dyDescent="0.35">
      <c r="A13" s="3">
        <v>11</v>
      </c>
      <c r="B13" s="6">
        <f>'Lopsided Margins'!B13</f>
        <v>398135</v>
      </c>
      <c r="C13" s="14">
        <f>'Lopsided Margins'!E13</f>
        <v>0.5406930475241124</v>
      </c>
      <c r="D13" s="9">
        <f>'Lopsided Margins'!C13</f>
        <v>338207</v>
      </c>
      <c r="E13" s="17">
        <f>'Lopsided Margins'!F13</f>
        <v>0.45930695247588754</v>
      </c>
    </row>
    <row r="14" spans="1:11" x14ac:dyDescent="0.35">
      <c r="A14" s="3">
        <v>12</v>
      </c>
      <c r="B14" s="6">
        <f>'Lopsided Margins'!B14</f>
        <v>323103</v>
      </c>
      <c r="C14" s="14">
        <f>'Lopsided Margins'!E14</f>
        <v>0.46458957321711275</v>
      </c>
      <c r="D14" s="9">
        <f>'Lopsided Margins'!C14</f>
        <v>372356</v>
      </c>
      <c r="E14" s="17">
        <f>'Lopsided Margins'!F14</f>
        <v>0.53541042678288731</v>
      </c>
    </row>
    <row r="15" spans="1:11" x14ac:dyDescent="0.35">
      <c r="A15" s="3">
        <v>13</v>
      </c>
      <c r="B15" s="6">
        <f>'Lopsided Margins'!B15</f>
        <v>434199</v>
      </c>
      <c r="C15" s="14">
        <f>'Lopsided Margins'!E15</f>
        <v>0.58366827348322525</v>
      </c>
      <c r="D15" s="9">
        <f>'Lopsided Margins'!C15</f>
        <v>309715</v>
      </c>
      <c r="E15" s="17">
        <f>'Lopsided Margins'!F15</f>
        <v>0.4163317265167748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317690</v>
      </c>
      <c r="C25" s="14">
        <f>'Lopsided Margins'!E25</f>
        <v>0.42954590012101218</v>
      </c>
      <c r="D25" s="9">
        <f>'Lopsided Margins'!C25</f>
        <v>421905</v>
      </c>
      <c r="E25" s="17">
        <f>'Lopsided Margins'!F25</f>
        <v>0.57045409987898787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2024-05-08T13:57:27Z</dcterms:modified>
</cp:coreProperties>
</file>