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4" documentId="8_{D631C41E-C512-4027-8335-3C8A53E37163}" xr6:coauthVersionLast="47" xr6:coauthVersionMax="47" xr10:uidLastSave="{0E1B2C81-C4FA-4D0C-B596-B4729915A71C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F38" i="3" l="1"/>
  <c r="I3" i="3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K38" i="3" l="1"/>
  <c r="I34" i="3"/>
  <c r="K34" i="3" s="1"/>
  <c r="I10" i="3"/>
  <c r="K10" i="3" s="1"/>
  <c r="I30" i="3"/>
  <c r="K30" i="3" s="1"/>
  <c r="H22" i="3"/>
  <c r="J22" i="3" s="1"/>
  <c r="I37" i="3"/>
  <c r="K37" i="3" s="1"/>
  <c r="H20" i="3"/>
  <c r="J20" i="3" s="1"/>
  <c r="H24" i="3"/>
  <c r="J24" i="3" s="1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H32" i="3"/>
  <c r="J32" i="3" s="1"/>
  <c r="I13" i="3"/>
  <c r="K13" i="3" s="1"/>
  <c r="J4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I11" i="3"/>
  <c r="K11" i="3" s="1"/>
  <c r="J36" i="3"/>
  <c r="K7" i="3"/>
  <c r="K18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<sst xmlns="http://schemas.openxmlformats.org/spreadsheetml/2006/main" count="69" uniqueCount="30">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</sst>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0.88800808962647249</c:v>
                </c:pt>
                <c:pt idx="1">
                  <c:v>0.68614024166387333</c:v>
                </c:pt>
                <c:pt idx="2">
                  <c:v>0.9682891515230081</c:v>
                </c:pt>
                <c:pt idx="3">
                  <c:v>0.54589065487965094</c:v>
                </c:pt>
                <c:pt idx="4">
                  <c:v>0.62611140959189571</c:v>
                </c:pt>
                <c:pt idx="5">
                  <c:v>0.56303352177699517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0.48400922457887002</c:v>
                </c:pt>
                <c:pt idx="11">
                  <c:v>0.50831113352984758</c:v>
                </c:pt>
                <c:pt idx="12">
                  <c:v>0.59338067431010511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0.11199191037352751</c:v>
                </c:pt>
                <c:pt idx="1">
                  <c:v>0.31385975833612667</c:v>
                </c:pt>
                <c:pt idx="2">
                  <c:v>3.1710848476991925E-2</c:v>
                </c:pt>
                <c:pt idx="3">
                  <c:v>0.45410934512034906</c:v>
                </c:pt>
                <c:pt idx="4">
                  <c:v>0.37388859040810435</c:v>
                </c:pt>
                <c:pt idx="5">
                  <c:v>0.43696647822300477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0.51599077542113003</c:v>
                </c:pt>
                <c:pt idx="11">
                  <c:v>0.49168886647015242</c:v>
                </c:pt>
                <c:pt idx="12">
                  <c:v>0.40661932568989489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0.88800808962647249</c:v>
                </c:pt>
                <c:pt idx="1">
                  <c:v>0.68614024166387333</c:v>
                </c:pt>
                <c:pt idx="2">
                  <c:v>0.9682891515230081</c:v>
                </c:pt>
                <c:pt idx="3">
                  <c:v>0.54589065487965094</c:v>
                </c:pt>
                <c:pt idx="4">
                  <c:v>0.62611140959189571</c:v>
                </c:pt>
                <c:pt idx="5">
                  <c:v>0.56303352177699517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0.48400922457887002</c:v>
                </c:pt>
                <c:pt idx="11">
                  <c:v>0.50831113352984758</c:v>
                </c:pt>
                <c:pt idx="12">
                  <c:v>0.59338067431010511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0.11199191037352751</c:v>
                </c:pt>
                <c:pt idx="1">
                  <c:v>0.31385975833612667</c:v>
                </c:pt>
                <c:pt idx="2">
                  <c:v>3.1710848476991925E-2</c:v>
                </c:pt>
                <c:pt idx="3">
                  <c:v>0.45410934512034906</c:v>
                </c:pt>
                <c:pt idx="4">
                  <c:v>0.37388859040810435</c:v>
                </c:pt>
                <c:pt idx="5">
                  <c:v>0.43696647822300477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0.51599077542113003</c:v>
                </c:pt>
                <c:pt idx="11">
                  <c:v>0.49168886647015242</c:v>
                </c:pt>
                <c:pt idx="12">
                  <c:v>0.40661932568989489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F9" sqref="F9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0.63516992086917279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0.58505455778385163</v>
      </c>
    </row>
    <row r="3" spans="1:17" ht="16.5" customHeight="1" x14ac:dyDescent="0.35">
      <c r="A3" s="2">
        <v>1</v>
      </c>
      <c r="B3" s="5">
        <v>388151</v>
      </c>
      <c r="C3" s="8">
        <v>48952</v>
      </c>
      <c r="D3" s="12">
        <f t="shared" ref="D3:D40" si="0">SUM(B3:C3)</f>
        <v>437103</v>
      </c>
      <c r="E3" s="13">
        <f t="shared" ref="E3:E40" si="1">B3/D3</f>
        <v>0.88800808962647249</v>
      </c>
      <c r="F3" s="16">
        <f t="shared" ref="F3:F40" si="2">C3/D3</f>
        <v>0.11199191037352751</v>
      </c>
      <c r="G3" s="13">
        <f t="shared" ref="G3:G40" si="3">IF(E3&gt;0.5,E3,"")</f>
        <v>0.88800808962647249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343888</v>
      </c>
      <c r="C4" s="8">
        <v>157304</v>
      </c>
      <c r="D4" s="12">
        <f t="shared" si="0"/>
        <v>501192</v>
      </c>
      <c r="E4" s="13">
        <f t="shared" si="1"/>
        <v>0.68614024166387333</v>
      </c>
      <c r="F4" s="16">
        <f t="shared" si="2"/>
        <v>0.31385975833612667</v>
      </c>
      <c r="G4" s="14">
        <f t="shared" si="3"/>
        <v>0.68614024166387333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530331</v>
      </c>
      <c r="C5" s="8">
        <v>17368</v>
      </c>
      <c r="D5" s="12">
        <f t="shared" si="0"/>
        <v>547699</v>
      </c>
      <c r="E5" s="13">
        <f t="shared" si="1"/>
        <v>0.9682891515230081</v>
      </c>
      <c r="F5" s="16">
        <f t="shared" si="2"/>
        <v>3.1710848476991925E-2</v>
      </c>
      <c r="G5" s="14">
        <f t="shared" si="3"/>
        <v>0.9682891515230081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364822</v>
      </c>
      <c r="C6" s="8">
        <v>303484</v>
      </c>
      <c r="D6" s="12">
        <f t="shared" si="0"/>
        <v>668306</v>
      </c>
      <c r="E6" s="13">
        <f t="shared" si="1"/>
        <v>0.54589065487965094</v>
      </c>
      <c r="F6" s="16">
        <f t="shared" si="2"/>
        <v>0.45410934512034906</v>
      </c>
      <c r="G6" s="14">
        <f t="shared" si="3"/>
        <v>0.54589065487965094</v>
      </c>
      <c r="H6" s="17" t="str">
        <f t="shared" si="4"/>
        <v/>
      </c>
      <c r="I6" s="18"/>
      <c r="J6" s="20"/>
      <c r="K6" s="59">
        <f>MAX(M1:M2)-MIN(M1:M2)</f>
        <v>5.0115363085321163E-2</v>
      </c>
      <c r="L6" s="60"/>
      <c r="M6" s="61"/>
    </row>
    <row r="7" spans="1:17" ht="15.75" customHeight="1" x14ac:dyDescent="0.35">
      <c r="A7" s="3">
        <v>5</v>
      </c>
      <c r="B7" s="5">
        <v>403217</v>
      </c>
      <c r="C7" s="8">
        <v>240785</v>
      </c>
      <c r="D7" s="12">
        <f t="shared" si="0"/>
        <v>644002</v>
      </c>
      <c r="E7" s="13">
        <f t="shared" si="1"/>
        <v>0.62611140959189571</v>
      </c>
      <c r="F7" s="16">
        <f t="shared" si="2"/>
        <v>0.37388859040810435</v>
      </c>
      <c r="G7" s="14">
        <f t="shared" si="3"/>
        <v>0.62611140959189571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414409</v>
      </c>
      <c r="C8" s="9">
        <v>321620</v>
      </c>
      <c r="D8" s="12">
        <f t="shared" si="0"/>
        <v>736029</v>
      </c>
      <c r="E8" s="14">
        <f t="shared" si="1"/>
        <v>0.56303352177699517</v>
      </c>
      <c r="F8" s="17">
        <f t="shared" si="2"/>
        <v>0.43696647822300477</v>
      </c>
      <c r="G8" s="14">
        <f t="shared" si="3"/>
        <v>0.56303352177699517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633352</v>
      </c>
      <c r="C9" s="9">
        <v>118021</v>
      </c>
      <c r="D9" s="12">
        <f t="shared" si="0"/>
        <v>751373</v>
      </c>
      <c r="E9" s="14">
        <f t="shared" si="1"/>
        <v>0.84292621640649845</v>
      </c>
      <c r="F9" s="17">
        <f t="shared" si="2"/>
        <v>0.15707378359350149</v>
      </c>
      <c r="G9" s="14">
        <f t="shared" si="3"/>
        <v>0.84292621640649845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380680</v>
      </c>
      <c r="C10" s="9">
        <v>309389</v>
      </c>
      <c r="D10" s="12">
        <f t="shared" si="0"/>
        <v>690069</v>
      </c>
      <c r="E10" s="14">
        <f t="shared" si="1"/>
        <v>0.5516549794295933</v>
      </c>
      <c r="F10" s="17">
        <f t="shared" si="2"/>
        <v>0.4483450205704067</v>
      </c>
      <c r="G10" s="14">
        <f t="shared" si="3"/>
        <v>0.5516549794295933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417770</v>
      </c>
      <c r="C12" s="9">
        <v>169550</v>
      </c>
      <c r="D12" s="12">
        <f t="shared" si="0"/>
        <v>587320</v>
      </c>
      <c r="E12" s="14">
        <f t="shared" si="1"/>
        <v>0.71131580739630862</v>
      </c>
      <c r="F12" s="17">
        <f t="shared" si="2"/>
        <v>0.28868419260369133</v>
      </c>
      <c r="G12" s="14">
        <f t="shared" si="3"/>
        <v>0.71131580739630862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332237</v>
      </c>
      <c r="C13" s="9">
        <v>354190</v>
      </c>
      <c r="D13" s="12">
        <f t="shared" si="0"/>
        <v>686427</v>
      </c>
      <c r="E13" s="14">
        <f t="shared" si="1"/>
        <v>0.48400922457887002</v>
      </c>
      <c r="F13" s="17">
        <f t="shared" si="2"/>
        <v>0.51599077542113003</v>
      </c>
      <c r="G13" s="14" t="str">
        <f t="shared" si="3"/>
        <v/>
      </c>
      <c r="H13" s="17">
        <f t="shared" si="4"/>
        <v>0.51599077542113003</v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386961</v>
      </c>
      <c r="C14" s="9">
        <v>374307</v>
      </c>
      <c r="D14" s="12">
        <f t="shared" si="0"/>
        <v>761268</v>
      </c>
      <c r="E14" s="14">
        <f t="shared" si="1"/>
        <v>0.50831113352984758</v>
      </c>
      <c r="F14" s="17">
        <f t="shared" si="2"/>
        <v>0.49168886647015242</v>
      </c>
      <c r="G14" s="14">
        <f t="shared" si="3"/>
        <v>0.50831113352984758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446802</v>
      </c>
      <c r="C15" s="9">
        <v>306175</v>
      </c>
      <c r="D15" s="12">
        <f t="shared" si="0"/>
        <v>752977</v>
      </c>
      <c r="E15" s="14">
        <f t="shared" si="1"/>
        <v>0.59338067431010511</v>
      </c>
      <c r="F15" s="17">
        <f t="shared" si="2"/>
        <v>0.40661932568989489</v>
      </c>
      <c r="G15" s="14">
        <f t="shared" si="3"/>
        <v>0.59338067431010511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0.52286504383813792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0.47713495616186197</v>
      </c>
    </row>
    <row r="3" spans="1:12" ht="15.75" customHeight="1" x14ac:dyDescent="0.35">
      <c r="A3" s="2">
        <v>1</v>
      </c>
      <c r="B3" s="13">
        <f>'Lopsided Margins'!E3</f>
        <v>0.88800808962647249</v>
      </c>
      <c r="C3" s="16">
        <f>'Lopsided Margins'!F3</f>
        <v>0.11199191037352751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0.53664844357703012</v>
      </c>
    </row>
    <row r="4" spans="1:12" ht="16.5" customHeight="1" x14ac:dyDescent="0.35">
      <c r="A4" s="3">
        <v>2</v>
      </c>
      <c r="B4" s="14">
        <f>'Lopsided Margins'!E4</f>
        <v>0.68614024166387333</v>
      </c>
      <c r="C4" s="17">
        <f>'Lopsided Margins'!F4</f>
        <v>0.31385975833612667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0.46335155642296971</v>
      </c>
    </row>
    <row r="5" spans="1:12" ht="15.75" customHeight="1" x14ac:dyDescent="0.35">
      <c r="A5" s="3">
        <v>3</v>
      </c>
      <c r="B5" s="14">
        <f>'Lopsided Margins'!E5</f>
        <v>0.9682891515230081</v>
      </c>
      <c r="C5" s="17">
        <f>'Lopsided Margins'!F5</f>
        <v>3.1710848476991925E-2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1.3783399738892199E-2</v>
      </c>
    </row>
    <row r="6" spans="1:12" ht="16.5" customHeight="1" x14ac:dyDescent="0.35">
      <c r="A6" s="3">
        <v>4</v>
      </c>
      <c r="B6" s="14">
        <f>'Lopsided Margins'!E6</f>
        <v>0.54589065487965094</v>
      </c>
      <c r="C6" s="17">
        <f>'Lopsided Margins'!F6</f>
        <v>0.45410934512034906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-1.3783399738892255E-2</v>
      </c>
    </row>
    <row r="7" spans="1:12" ht="16.5" customHeight="1" x14ac:dyDescent="0.35">
      <c r="A7" s="3">
        <v>5</v>
      </c>
      <c r="B7" s="14">
        <f>'Lopsided Margins'!E7</f>
        <v>0.62611140959189571</v>
      </c>
      <c r="C7" s="17">
        <f>'Lopsided Margins'!F7</f>
        <v>0.37388859040810435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0.56303352177699517</v>
      </c>
      <c r="C8" s="17">
        <f>'Lopsided Margins'!F8</f>
        <v>0.43696647822300477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0.84292621640649845</v>
      </c>
      <c r="C9" s="17">
        <f>'Lopsided Margins'!F9</f>
        <v>0.15707378359350149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0.5516549794295933</v>
      </c>
      <c r="C10" s="17">
        <f>'Lopsided Margins'!F10</f>
        <v>0.4483450205704067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1.3783399738892255E-2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0.71131580739630862</v>
      </c>
      <c r="C12" s="17">
        <f>'Lopsided Margins'!F12</f>
        <v>0.28868419260369133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0.48400922457887002</v>
      </c>
      <c r="C13" s="17">
        <f>'Lopsided Margins'!F13</f>
        <v>0.51599077542113003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0.50831113352984758</v>
      </c>
      <c r="C14" s="17">
        <f>'Lopsided Margins'!F14</f>
        <v>0.49168886647015242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0.59338067431010511</v>
      </c>
      <c r="C15" s="17">
        <f>'Lopsided Margins'!F15</f>
        <v>0.40661932568989489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6707714</v>
      </c>
      <c r="P2" s="47">
        <f>O2/SUM(D2:D40)</f>
        <v>0.25948575374850658</v>
      </c>
      <c r="Q2" s="49"/>
    </row>
    <row r="3" spans="1:17" ht="16.5" customHeight="1" x14ac:dyDescent="0.35">
      <c r="A3" s="2">
        <v>1</v>
      </c>
      <c r="B3" s="6">
        <f>'Lopsided Margins'!B3</f>
        <v>388151</v>
      </c>
      <c r="C3" s="9">
        <f>'Lopsided Margins'!C3</f>
        <v>48952</v>
      </c>
      <c r="D3" s="12">
        <f t="shared" ref="D3:D40" si="0">SUM(B3:C3)</f>
        <v>437103</v>
      </c>
      <c r="E3" s="42">
        <f t="shared" ref="E3:E40" si="1">IF(MAX(B3:C3)=B3,0,B3)</f>
        <v>0</v>
      </c>
      <c r="F3" s="43">
        <f t="shared" ref="F3:F40" si="2">IF(MAX(B3:C3)=B3,C3,0)</f>
        <v>48952</v>
      </c>
      <c r="G3" s="12">
        <f t="shared" ref="G3:G40" si="3">D3/2</f>
        <v>218551.5</v>
      </c>
      <c r="H3" s="42">
        <f t="shared" ref="H3:H40" si="4">IF(MAX(B3:C3)=B3,B3-G3,0)</f>
        <v>169599.5</v>
      </c>
      <c r="I3" s="43">
        <f t="shared" ref="I3:I40" si="5">IF(MAX(B3:C3)=B3,0,C3-G3)</f>
        <v>0</v>
      </c>
      <c r="J3" s="42">
        <f t="shared" ref="J3:J40" si="6">MAX(E3,H3)</f>
        <v>169599.5</v>
      </c>
      <c r="K3" s="43">
        <f t="shared" ref="K3:K40" si="7">MAX(F3,I3)</f>
        <v>48952</v>
      </c>
      <c r="L3" s="18"/>
      <c r="M3" s="53"/>
      <c r="N3" s="22" t="s">
        <v>3</v>
      </c>
      <c r="O3" s="46">
        <f>SUM(K2:K40)</f>
        <v>6217300</v>
      </c>
      <c r="P3" s="48">
        <f>O3/SUM(D2:D40)</f>
        <v>0.24051424625149342</v>
      </c>
      <c r="Q3" s="49"/>
    </row>
    <row r="4" spans="1:17" ht="16.5" customHeight="1" x14ac:dyDescent="0.35">
      <c r="A4" s="3">
        <v>2</v>
      </c>
      <c r="B4" s="6">
        <f>'Lopsided Margins'!B4</f>
        <v>343888</v>
      </c>
      <c r="C4" s="9">
        <f>'Lopsided Margins'!C4</f>
        <v>157304</v>
      </c>
      <c r="D4" s="12">
        <f t="shared" si="0"/>
        <v>501192</v>
      </c>
      <c r="E4" s="6">
        <f t="shared" si="1"/>
        <v>0</v>
      </c>
      <c r="F4" s="9">
        <f t="shared" si="2"/>
        <v>157304</v>
      </c>
      <c r="G4" s="12">
        <f t="shared" si="3"/>
        <v>250596</v>
      </c>
      <c r="H4" s="6">
        <f t="shared" si="4"/>
        <v>93292</v>
      </c>
      <c r="I4" s="9">
        <f t="shared" si="5"/>
        <v>0</v>
      </c>
      <c r="J4" s="6">
        <f t="shared" si="6"/>
        <v>93292</v>
      </c>
      <c r="K4" s="9">
        <f t="shared" si="7"/>
        <v>157304</v>
      </c>
      <c r="L4" s="18"/>
    </row>
    <row r="5" spans="1:17" x14ac:dyDescent="0.35">
      <c r="A5" s="3">
        <v>3</v>
      </c>
      <c r="B5" s="6">
        <f>'Lopsided Margins'!B5</f>
        <v>530331</v>
      </c>
      <c r="C5" s="9">
        <f>'Lopsided Margins'!C5</f>
        <v>17368</v>
      </c>
      <c r="D5" s="12">
        <f t="shared" si="0"/>
        <v>547699</v>
      </c>
      <c r="E5" s="6">
        <f t="shared" si="1"/>
        <v>0</v>
      </c>
      <c r="F5" s="9">
        <f t="shared" si="2"/>
        <v>17368</v>
      </c>
      <c r="G5" s="12">
        <f t="shared" si="3"/>
        <v>273849.5</v>
      </c>
      <c r="H5" s="6">
        <f t="shared" si="4"/>
        <v>256481.5</v>
      </c>
      <c r="I5" s="9">
        <f t="shared" si="5"/>
        <v>0</v>
      </c>
      <c r="J5" s="6">
        <f t="shared" si="6"/>
        <v>256481.5</v>
      </c>
      <c r="K5" s="9">
        <f t="shared" si="7"/>
        <v>17368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364822</v>
      </c>
      <c r="C6" s="9">
        <f>'Lopsided Margins'!C6</f>
        <v>303484</v>
      </c>
      <c r="D6" s="12">
        <f t="shared" si="0"/>
        <v>668306</v>
      </c>
      <c r="E6" s="6">
        <f t="shared" si="1"/>
        <v>0</v>
      </c>
      <c r="F6" s="9">
        <f t="shared" si="2"/>
        <v>303484</v>
      </c>
      <c r="G6" s="12">
        <f t="shared" si="3"/>
        <v>334153</v>
      </c>
      <c r="H6" s="6">
        <f t="shared" si="4"/>
        <v>30669</v>
      </c>
      <c r="I6" s="9">
        <f t="shared" si="5"/>
        <v>0</v>
      </c>
      <c r="J6" s="6">
        <f t="shared" si="6"/>
        <v>30669</v>
      </c>
      <c r="K6" s="9">
        <f t="shared" si="7"/>
        <v>303484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403217</v>
      </c>
      <c r="C7" s="9">
        <f>'Lopsided Margins'!C7</f>
        <v>240785</v>
      </c>
      <c r="D7" s="12">
        <f t="shared" si="0"/>
        <v>644002</v>
      </c>
      <c r="E7" s="6">
        <f t="shared" si="1"/>
        <v>0</v>
      </c>
      <c r="F7" s="9">
        <f t="shared" si="2"/>
        <v>240785</v>
      </c>
      <c r="G7" s="12">
        <f t="shared" si="3"/>
        <v>322001</v>
      </c>
      <c r="H7" s="6">
        <f t="shared" si="4"/>
        <v>81216</v>
      </c>
      <c r="I7" s="9">
        <f t="shared" si="5"/>
        <v>0</v>
      </c>
      <c r="J7" s="6">
        <f t="shared" si="6"/>
        <v>81216</v>
      </c>
      <c r="K7" s="9">
        <f t="shared" si="7"/>
        <v>240785</v>
      </c>
      <c r="L7" s="18"/>
      <c r="M7" s="20"/>
      <c r="N7" s="59">
        <f>(MAX(O2:O3)-MIN(O2:O3))/SUM(D2:D40)</f>
        <v>1.8971507497013155E-2</v>
      </c>
      <c r="O7" s="60"/>
      <c r="P7" s="61"/>
    </row>
    <row r="8" spans="1:17" x14ac:dyDescent="0.35">
      <c r="A8" s="3">
        <v>6</v>
      </c>
      <c r="B8" s="6">
        <f>'Lopsided Margins'!B8</f>
        <v>414409</v>
      </c>
      <c r="C8" s="9">
        <f>'Lopsided Margins'!C8</f>
        <v>321620</v>
      </c>
      <c r="D8" s="12">
        <f t="shared" si="0"/>
        <v>736029</v>
      </c>
      <c r="E8" s="6">
        <f t="shared" si="1"/>
        <v>0</v>
      </c>
      <c r="F8" s="9">
        <f t="shared" si="2"/>
        <v>321620</v>
      </c>
      <c r="G8" s="12">
        <f t="shared" si="3"/>
        <v>368014.5</v>
      </c>
      <c r="H8" s="6">
        <f t="shared" si="4"/>
        <v>46394.5</v>
      </c>
      <c r="I8" s="9">
        <f t="shared" si="5"/>
        <v>0</v>
      </c>
      <c r="J8" s="6">
        <f t="shared" si="6"/>
        <v>46394.5</v>
      </c>
      <c r="K8" s="9">
        <f t="shared" si="7"/>
        <v>321620</v>
      </c>
      <c r="L8" s="18"/>
    </row>
    <row r="9" spans="1:17" x14ac:dyDescent="0.35">
      <c r="A9" s="3">
        <v>7</v>
      </c>
      <c r="B9" s="6">
        <f>'Lopsided Margins'!B9</f>
        <v>633352</v>
      </c>
      <c r="C9" s="9">
        <f>'Lopsided Margins'!C9</f>
        <v>118021</v>
      </c>
      <c r="D9" s="12">
        <f t="shared" si="0"/>
        <v>751373</v>
      </c>
      <c r="E9" s="6">
        <f t="shared" si="1"/>
        <v>0</v>
      </c>
      <c r="F9" s="9">
        <f t="shared" si="2"/>
        <v>118021</v>
      </c>
      <c r="G9" s="12">
        <f t="shared" si="3"/>
        <v>375686.5</v>
      </c>
      <c r="H9" s="6">
        <f t="shared" si="4"/>
        <v>257665.5</v>
      </c>
      <c r="I9" s="9">
        <f t="shared" si="5"/>
        <v>0</v>
      </c>
      <c r="J9" s="6">
        <f t="shared" si="6"/>
        <v>257665.5</v>
      </c>
      <c r="K9" s="9">
        <f t="shared" si="7"/>
        <v>118021</v>
      </c>
      <c r="L9" s="18"/>
    </row>
    <row r="10" spans="1:17" x14ac:dyDescent="0.35">
      <c r="A10" s="3">
        <v>8</v>
      </c>
      <c r="B10" s="6">
        <f>'Lopsided Margins'!B10</f>
        <v>380680</v>
      </c>
      <c r="C10" s="9">
        <f>'Lopsided Margins'!C10</f>
        <v>309389</v>
      </c>
      <c r="D10" s="12">
        <f t="shared" si="0"/>
        <v>690069</v>
      </c>
      <c r="E10" s="6">
        <f t="shared" si="1"/>
        <v>0</v>
      </c>
      <c r="F10" s="9">
        <f t="shared" si="2"/>
        <v>309389</v>
      </c>
      <c r="G10" s="12">
        <f t="shared" si="3"/>
        <v>345034.5</v>
      </c>
      <c r="H10" s="6">
        <f t="shared" si="4"/>
        <v>35645.5</v>
      </c>
      <c r="I10" s="9">
        <f t="shared" si="5"/>
        <v>0</v>
      </c>
      <c r="J10" s="6">
        <f t="shared" si="6"/>
        <v>35645.5</v>
      </c>
      <c r="K10" s="9">
        <f t="shared" si="7"/>
        <v>309389</v>
      </c>
      <c r="L10" s="18"/>
    </row>
    <row r="11" spans="1:17" x14ac:dyDescent="0.3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35">
      <c r="A12" s="3">
        <v>10</v>
      </c>
      <c r="B12" s="6">
        <f>'Lopsided Margins'!B12</f>
        <v>417770</v>
      </c>
      <c r="C12" s="9">
        <f>'Lopsided Margins'!C12</f>
        <v>169550</v>
      </c>
      <c r="D12" s="12">
        <f t="shared" si="0"/>
        <v>587320</v>
      </c>
      <c r="E12" s="6">
        <f t="shared" si="1"/>
        <v>0</v>
      </c>
      <c r="F12" s="9">
        <f t="shared" si="2"/>
        <v>169550</v>
      </c>
      <c r="G12" s="12">
        <f t="shared" si="3"/>
        <v>293660</v>
      </c>
      <c r="H12" s="6">
        <f t="shared" si="4"/>
        <v>124110</v>
      </c>
      <c r="I12" s="9">
        <f t="shared" si="5"/>
        <v>0</v>
      </c>
      <c r="J12" s="6">
        <f t="shared" si="6"/>
        <v>124110</v>
      </c>
      <c r="K12" s="9">
        <f t="shared" si="7"/>
        <v>169550</v>
      </c>
      <c r="L12" s="18"/>
    </row>
    <row r="13" spans="1:17" x14ac:dyDescent="0.35">
      <c r="A13" s="3">
        <v>11</v>
      </c>
      <c r="B13" s="6">
        <f>'Lopsided Margins'!B13</f>
        <v>332237</v>
      </c>
      <c r="C13" s="9">
        <f>'Lopsided Margins'!C13</f>
        <v>354190</v>
      </c>
      <c r="D13" s="12">
        <f t="shared" si="0"/>
        <v>686427</v>
      </c>
      <c r="E13" s="6">
        <f t="shared" si="1"/>
        <v>332237</v>
      </c>
      <c r="F13" s="9">
        <f t="shared" si="2"/>
        <v>0</v>
      </c>
      <c r="G13" s="12">
        <f t="shared" si="3"/>
        <v>343213.5</v>
      </c>
      <c r="H13" s="6">
        <f t="shared" si="4"/>
        <v>0</v>
      </c>
      <c r="I13" s="9">
        <f t="shared" si="5"/>
        <v>10976.5</v>
      </c>
      <c r="J13" s="6">
        <f t="shared" si="6"/>
        <v>332237</v>
      </c>
      <c r="K13" s="9">
        <f t="shared" si="7"/>
        <v>10976.5</v>
      </c>
      <c r="L13" s="18"/>
    </row>
    <row r="14" spans="1:17" x14ac:dyDescent="0.35">
      <c r="A14" s="3">
        <v>12</v>
      </c>
      <c r="B14" s="6">
        <f>'Lopsided Margins'!B14</f>
        <v>386961</v>
      </c>
      <c r="C14" s="9">
        <f>'Lopsided Margins'!C14</f>
        <v>374307</v>
      </c>
      <c r="D14" s="12">
        <f t="shared" si="0"/>
        <v>761268</v>
      </c>
      <c r="E14" s="6">
        <f t="shared" si="1"/>
        <v>0</v>
      </c>
      <c r="F14" s="9">
        <f t="shared" si="2"/>
        <v>374307</v>
      </c>
      <c r="G14" s="12">
        <f t="shared" si="3"/>
        <v>380634</v>
      </c>
      <c r="H14" s="6">
        <f t="shared" si="4"/>
        <v>6327</v>
      </c>
      <c r="I14" s="9">
        <f t="shared" si="5"/>
        <v>0</v>
      </c>
      <c r="J14" s="6">
        <f t="shared" si="6"/>
        <v>6327</v>
      </c>
      <c r="K14" s="9">
        <f t="shared" si="7"/>
        <v>374307</v>
      </c>
      <c r="L14" s="18"/>
    </row>
    <row r="15" spans="1:17" x14ac:dyDescent="0.35">
      <c r="A15" s="3">
        <v>13</v>
      </c>
      <c r="B15" s="6">
        <f>'Lopsided Margins'!B15</f>
        <v>446802</v>
      </c>
      <c r="C15" s="9">
        <f>'Lopsided Margins'!C15</f>
        <v>306175</v>
      </c>
      <c r="D15" s="12">
        <f t="shared" si="0"/>
        <v>752977</v>
      </c>
      <c r="E15" s="6">
        <f t="shared" si="1"/>
        <v>0</v>
      </c>
      <c r="F15" s="9">
        <f t="shared" si="2"/>
        <v>306175</v>
      </c>
      <c r="G15" s="12">
        <f t="shared" si="3"/>
        <v>376488.5</v>
      </c>
      <c r="H15" s="6">
        <f t="shared" si="4"/>
        <v>70313.5</v>
      </c>
      <c r="I15" s="9">
        <f t="shared" si="5"/>
        <v>0</v>
      </c>
      <c r="J15" s="6">
        <f t="shared" si="6"/>
        <v>70313.5</v>
      </c>
      <c r="K15" s="9">
        <f t="shared" si="7"/>
        <v>306175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0.52870422422753272</v>
      </c>
      <c r="I2" s="23">
        <f>COUNT('Lopsided Margins'!G2:G40)</f>
        <v>21</v>
      </c>
      <c r="J2" s="36">
        <f>I2/(I2+I3)</f>
        <v>0.55263157894736847</v>
      </c>
      <c r="K2" s="37">
        <f>J2-H2</f>
        <v>2.3927354719835758E-2</v>
      </c>
    </row>
    <row r="3" spans="1:11" ht="16.5" customHeight="1" x14ac:dyDescent="0.35">
      <c r="A3" s="2">
        <v>1</v>
      </c>
      <c r="B3" s="6">
        <f>'Lopsided Margins'!B3</f>
        <v>388151</v>
      </c>
      <c r="C3" s="14">
        <f>'Lopsided Margins'!E3</f>
        <v>0.88800808962647249</v>
      </c>
      <c r="D3" s="9">
        <f>'Lopsided Margins'!C3</f>
        <v>48952</v>
      </c>
      <c r="E3" s="17">
        <f>'Lopsided Margins'!F3</f>
        <v>0.11199191037352751</v>
      </c>
      <c r="G3" s="22" t="s">
        <v>3</v>
      </c>
      <c r="H3" s="37">
        <f>SUM(D2:D40)/(SUM(B2:B40)+SUM(D2:D40))</f>
        <v>0.47129577577246723</v>
      </c>
      <c r="I3" s="23">
        <f>COUNT('Lopsided Margins'!H2:H140)</f>
        <v>17</v>
      </c>
      <c r="J3" s="36">
        <f>I3/(I2+I3)</f>
        <v>0.44736842105263158</v>
      </c>
      <c r="K3" s="37">
        <f>J3-H3</f>
        <v>-2.3927354719835647E-2</v>
      </c>
    </row>
    <row r="4" spans="1:11" x14ac:dyDescent="0.35">
      <c r="A4" s="3">
        <v>2</v>
      </c>
      <c r="B4" s="6">
        <f>'Lopsided Margins'!B4</f>
        <v>343888</v>
      </c>
      <c r="C4" s="14">
        <f>'Lopsided Margins'!E4</f>
        <v>0.68614024166387333</v>
      </c>
      <c r="D4" s="9">
        <f>'Lopsided Margins'!C4</f>
        <v>157304</v>
      </c>
      <c r="E4" s="17">
        <f>'Lopsided Margins'!F4</f>
        <v>0.31385975833612667</v>
      </c>
    </row>
    <row r="5" spans="1:11" x14ac:dyDescent="0.35">
      <c r="A5" s="3">
        <v>3</v>
      </c>
      <c r="B5" s="6">
        <f>'Lopsided Margins'!B5</f>
        <v>530331</v>
      </c>
      <c r="C5" s="14">
        <f>'Lopsided Margins'!E5</f>
        <v>0.9682891515230081</v>
      </c>
      <c r="D5" s="9">
        <f>'Lopsided Margins'!C5</f>
        <v>17368</v>
      </c>
      <c r="E5" s="17">
        <f>'Lopsided Margins'!F5</f>
        <v>3.1710848476991925E-2</v>
      </c>
    </row>
    <row r="6" spans="1:11" x14ac:dyDescent="0.35">
      <c r="A6" s="3">
        <v>4</v>
      </c>
      <c r="B6" s="6">
        <f>'Lopsided Margins'!B6</f>
        <v>364822</v>
      </c>
      <c r="C6" s="14">
        <f>'Lopsided Margins'!E6</f>
        <v>0.54589065487965094</v>
      </c>
      <c r="D6" s="9">
        <f>'Lopsided Margins'!C6</f>
        <v>303484</v>
      </c>
      <c r="E6" s="17">
        <f>'Lopsided Margins'!F6</f>
        <v>0.45410934512034906</v>
      </c>
    </row>
    <row r="7" spans="1:11" x14ac:dyDescent="0.35">
      <c r="A7" s="3">
        <v>5</v>
      </c>
      <c r="B7" s="6">
        <f>'Lopsided Margins'!B7</f>
        <v>403217</v>
      </c>
      <c r="C7" s="14">
        <f>'Lopsided Margins'!E7</f>
        <v>0.62611140959189571</v>
      </c>
      <c r="D7" s="9">
        <f>'Lopsided Margins'!C7</f>
        <v>240785</v>
      </c>
      <c r="E7" s="17">
        <f>'Lopsided Margins'!F7</f>
        <v>0.37388859040810435</v>
      </c>
    </row>
    <row r="8" spans="1:11" x14ac:dyDescent="0.35">
      <c r="A8" s="3">
        <v>6</v>
      </c>
      <c r="B8" s="6">
        <f>'Lopsided Margins'!B8</f>
        <v>414409</v>
      </c>
      <c r="C8" s="14">
        <f>'Lopsided Margins'!E8</f>
        <v>0.56303352177699517</v>
      </c>
      <c r="D8" s="9">
        <f>'Lopsided Margins'!C8</f>
        <v>321620</v>
      </c>
      <c r="E8" s="17">
        <f>'Lopsided Margins'!F8</f>
        <v>0.43696647822300477</v>
      </c>
    </row>
    <row r="9" spans="1:11" x14ac:dyDescent="0.35">
      <c r="A9" s="3">
        <v>7</v>
      </c>
      <c r="B9" s="6">
        <f>'Lopsided Margins'!B9</f>
        <v>633352</v>
      </c>
      <c r="C9" s="14">
        <f>'Lopsided Margins'!E9</f>
        <v>0.84292621640649845</v>
      </c>
      <c r="D9" s="9">
        <f>'Lopsided Margins'!C9</f>
        <v>118021</v>
      </c>
      <c r="E9" s="17">
        <f>'Lopsided Margins'!F9</f>
        <v>0.15707378359350149</v>
      </c>
    </row>
    <row r="10" spans="1:11" x14ac:dyDescent="0.35">
      <c r="A10" s="3">
        <v>8</v>
      </c>
      <c r="B10" s="6">
        <f>'Lopsided Margins'!B10</f>
        <v>380680</v>
      </c>
      <c r="C10" s="14">
        <f>'Lopsided Margins'!E10</f>
        <v>0.5516549794295933</v>
      </c>
      <c r="D10" s="9">
        <f>'Lopsided Margins'!C10</f>
        <v>309389</v>
      </c>
      <c r="E10" s="17">
        <f>'Lopsided Margins'!F10</f>
        <v>0.4483450205704067</v>
      </c>
    </row>
    <row r="11" spans="1:11" x14ac:dyDescent="0.3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35">
      <c r="A12" s="3">
        <v>10</v>
      </c>
      <c r="B12" s="6">
        <f>'Lopsided Margins'!B12</f>
        <v>417770</v>
      </c>
      <c r="C12" s="14">
        <f>'Lopsided Margins'!E12</f>
        <v>0.71131580739630862</v>
      </c>
      <c r="D12" s="9">
        <f>'Lopsided Margins'!C12</f>
        <v>169550</v>
      </c>
      <c r="E12" s="17">
        <f>'Lopsided Margins'!F12</f>
        <v>0.28868419260369133</v>
      </c>
    </row>
    <row r="13" spans="1:11" x14ac:dyDescent="0.35">
      <c r="A13" s="3">
        <v>11</v>
      </c>
      <c r="B13" s="6">
        <f>'Lopsided Margins'!B13</f>
        <v>332237</v>
      </c>
      <c r="C13" s="14">
        <f>'Lopsided Margins'!E13</f>
        <v>0.48400922457887002</v>
      </c>
      <c r="D13" s="9">
        <f>'Lopsided Margins'!C13</f>
        <v>354190</v>
      </c>
      <c r="E13" s="17">
        <f>'Lopsided Margins'!F13</f>
        <v>0.51599077542113003</v>
      </c>
    </row>
    <row r="14" spans="1:11" x14ac:dyDescent="0.35">
      <c r="A14" s="3">
        <v>12</v>
      </c>
      <c r="B14" s="6">
        <f>'Lopsided Margins'!B14</f>
        <v>386961</v>
      </c>
      <c r="C14" s="14">
        <f>'Lopsided Margins'!E14</f>
        <v>0.50831113352984758</v>
      </c>
      <c r="D14" s="9">
        <f>'Lopsided Margins'!C14</f>
        <v>374307</v>
      </c>
      <c r="E14" s="17">
        <f>'Lopsided Margins'!F14</f>
        <v>0.49168886647015242</v>
      </c>
    </row>
    <row r="15" spans="1:11" x14ac:dyDescent="0.35">
      <c r="A15" s="3">
        <v>13</v>
      </c>
      <c r="B15" s="6">
        <f>'Lopsided Margins'!B15</f>
        <v>446802</v>
      </c>
      <c r="C15" s="14">
        <f>'Lopsided Margins'!E15</f>
        <v>0.59338067431010511</v>
      </c>
      <c r="D15" s="9">
        <f>'Lopsided Margins'!C15</f>
        <v>306175</v>
      </c>
      <c r="E15" s="17">
        <f>'Lopsided Margins'!F15</f>
        <v>0.40661932568989489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2024-05-10T15:23:08Z</dcterms:modified>
</cp:coreProperties>
</file>