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rtayl\OneDrive\Desktop\"/>
    </mc:Choice>
  </mc:AlternateContent>
  <xr:revisionPtr revIDLastSave="0" documentId="13_ncr:1_{3F4FB72B-F99E-4627-A60F-239EFFCD0407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F26" i="3" s="1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F14" i="3" s="1"/>
  <c r="C13" i="3"/>
  <c r="B13" i="3"/>
  <c r="C12" i="3"/>
  <c r="B12" i="3"/>
  <c r="C11" i="3"/>
  <c r="B11" i="3"/>
  <c r="C10" i="3"/>
  <c r="B10" i="3"/>
  <c r="C9" i="3"/>
  <c r="B9" i="3"/>
  <c r="C8" i="3"/>
  <c r="B8" i="3"/>
  <c r="I8" i="3" s="1"/>
  <c r="C7" i="3"/>
  <c r="B7" i="3"/>
  <c r="C6" i="3"/>
  <c r="B6" i="3"/>
  <c r="C5" i="3"/>
  <c r="B5" i="3"/>
  <c r="C4" i="3"/>
  <c r="B4" i="3"/>
  <c r="C3" i="3"/>
  <c r="B3" i="3"/>
  <c r="D40" i="1"/>
  <c r="F40" i="1" s="1"/>
  <c r="D39" i="1"/>
  <c r="F39" i="1" s="1"/>
  <c r="E39" i="4" s="1"/>
  <c r="D38" i="1"/>
  <c r="E38" i="1" s="1"/>
  <c r="D37" i="1"/>
  <c r="F37" i="1" s="1"/>
  <c r="D36" i="1"/>
  <c r="F36" i="1" s="1"/>
  <c r="D35" i="1"/>
  <c r="E35" i="1" s="1"/>
  <c r="C35" i="4" s="1"/>
  <c r="D34" i="1"/>
  <c r="E34" i="1" s="1"/>
  <c r="D33" i="1"/>
  <c r="F33" i="1" s="1"/>
  <c r="D32" i="1"/>
  <c r="F32" i="1" s="1"/>
  <c r="D31" i="1"/>
  <c r="F31" i="1" s="1"/>
  <c r="H31" i="1" s="1"/>
  <c r="D30" i="1"/>
  <c r="E30" i="1" s="1"/>
  <c r="D29" i="1"/>
  <c r="F29" i="1" s="1"/>
  <c r="D28" i="1"/>
  <c r="E28" i="1" s="1"/>
  <c r="D27" i="1"/>
  <c r="F27" i="1" s="1"/>
  <c r="E27" i="4" s="1"/>
  <c r="D26" i="1"/>
  <c r="F26" i="1" s="1"/>
  <c r="E26" i="4" s="1"/>
  <c r="D25" i="1"/>
  <c r="F25" i="1" s="1"/>
  <c r="D24" i="1"/>
  <c r="E24" i="1" s="1"/>
  <c r="D23" i="1"/>
  <c r="E23" i="1" s="1"/>
  <c r="C23" i="4" s="1"/>
  <c r="D22" i="1"/>
  <c r="E22" i="1" s="1"/>
  <c r="D21" i="1"/>
  <c r="F21" i="1" s="1"/>
  <c r="D20" i="1"/>
  <c r="F20" i="1" s="1"/>
  <c r="D19" i="1"/>
  <c r="F19" i="1" s="1"/>
  <c r="E19" i="4" s="1"/>
  <c r="D18" i="1"/>
  <c r="E18" i="1" s="1"/>
  <c r="D17" i="1"/>
  <c r="F17" i="1" s="1"/>
  <c r="D16" i="1"/>
  <c r="F16" i="1" s="1"/>
  <c r="D15" i="1"/>
  <c r="F15" i="1" s="1"/>
  <c r="H15" i="1" s="1"/>
  <c r="D14" i="1"/>
  <c r="E14" i="1" s="1"/>
  <c r="D13" i="1"/>
  <c r="F13" i="1" s="1"/>
  <c r="D12" i="1"/>
  <c r="E12" i="1" s="1"/>
  <c r="D11" i="1"/>
  <c r="E11" i="1" s="1"/>
  <c r="C11" i="4" s="1"/>
  <c r="D10" i="1"/>
  <c r="F10" i="1" s="1"/>
  <c r="E10" i="4" s="1"/>
  <c r="D9" i="1"/>
  <c r="F9" i="1" s="1"/>
  <c r="D8" i="1"/>
  <c r="E8" i="1" s="1"/>
  <c r="D7" i="1"/>
  <c r="F7" i="1" s="1"/>
  <c r="E7" i="4" s="1"/>
  <c r="D6" i="1"/>
  <c r="F6" i="1" s="1"/>
  <c r="D5" i="1"/>
  <c r="F5" i="1" s="1"/>
  <c r="C5" i="2" s="1"/>
  <c r="D4" i="1"/>
  <c r="F4" i="1" s="1"/>
  <c r="E4" i="4" s="1"/>
  <c r="D3" i="1"/>
  <c r="F3" i="1" s="1"/>
  <c r="F38" i="3" l="1"/>
  <c r="I3" i="3"/>
  <c r="I9" i="3"/>
  <c r="E15" i="3"/>
  <c r="D27" i="3"/>
  <c r="G27" i="3" s="1"/>
  <c r="I27" i="3" s="1"/>
  <c r="E39" i="3"/>
  <c r="I5" i="3"/>
  <c r="E11" i="3"/>
  <c r="I17" i="3"/>
  <c r="E23" i="3"/>
  <c r="I29" i="3"/>
  <c r="D35" i="3"/>
  <c r="G35" i="3" s="1"/>
  <c r="I35" i="3" s="1"/>
  <c r="I6" i="3"/>
  <c r="E4" i="3"/>
  <c r="F10" i="3"/>
  <c r="F22" i="3"/>
  <c r="H28" i="3"/>
  <c r="F34" i="3"/>
  <c r="F40" i="3"/>
  <c r="H40" i="3"/>
  <c r="F18" i="3"/>
  <c r="F30" i="3"/>
  <c r="H36" i="3"/>
  <c r="F7" i="3"/>
  <c r="F19" i="3"/>
  <c r="E31" i="3"/>
  <c r="D18" i="3"/>
  <c r="G18" i="3" s="1"/>
  <c r="I18" i="3" s="1"/>
  <c r="E22" i="3"/>
  <c r="E26" i="1"/>
  <c r="C26" i="4" s="1"/>
  <c r="D3" i="3"/>
  <c r="G3" i="3" s="1"/>
  <c r="H3" i="3" s="1"/>
  <c r="F11" i="1"/>
  <c r="E11" i="4" s="1"/>
  <c r="E19" i="1"/>
  <c r="C19" i="4" s="1"/>
  <c r="E27" i="1"/>
  <c r="C27" i="4" s="1"/>
  <c r="F34" i="1"/>
  <c r="E34" i="4" s="1"/>
  <c r="D9" i="3"/>
  <c r="G9" i="3" s="1"/>
  <c r="H9" i="3" s="1"/>
  <c r="E14" i="3"/>
  <c r="E4" i="1"/>
  <c r="C4" i="4" s="1"/>
  <c r="H19" i="3"/>
  <c r="E38" i="3"/>
  <c r="H2" i="4"/>
  <c r="E20" i="1"/>
  <c r="C20" i="4" s="1"/>
  <c r="F14" i="1"/>
  <c r="E14" i="4" s="1"/>
  <c r="E36" i="1"/>
  <c r="C36" i="4" s="1"/>
  <c r="E5" i="3"/>
  <c r="F20" i="3"/>
  <c r="D34" i="3"/>
  <c r="G34" i="3" s="1"/>
  <c r="H34" i="3" s="1"/>
  <c r="E21" i="1"/>
  <c r="B21" i="2" s="1"/>
  <c r="F5" i="3"/>
  <c r="D20" i="3"/>
  <c r="G20" i="3" s="1"/>
  <c r="I20" i="3" s="1"/>
  <c r="D24" i="3"/>
  <c r="G24" i="3" s="1"/>
  <c r="I24" i="3" s="1"/>
  <c r="E15" i="1"/>
  <c r="G15" i="1" s="1"/>
  <c r="E37" i="1"/>
  <c r="B37" i="2" s="1"/>
  <c r="F11" i="3"/>
  <c r="E16" i="3"/>
  <c r="E20" i="3"/>
  <c r="E24" i="3"/>
  <c r="E7" i="1"/>
  <c r="C7" i="4" s="1"/>
  <c r="E31" i="1"/>
  <c r="G31" i="1" s="1"/>
  <c r="D6" i="3"/>
  <c r="G6" i="3" s="1"/>
  <c r="H6" i="3" s="1"/>
  <c r="E30" i="3"/>
  <c r="F36" i="3"/>
  <c r="D40" i="3"/>
  <c r="G40" i="3" s="1"/>
  <c r="I40" i="3" s="1"/>
  <c r="E36" i="3"/>
  <c r="E40" i="3"/>
  <c r="E32" i="1"/>
  <c r="C32" i="4" s="1"/>
  <c r="H3" i="4"/>
  <c r="H38" i="3"/>
  <c r="D17" i="3"/>
  <c r="G17" i="3" s="1"/>
  <c r="H17" i="3" s="1"/>
  <c r="F24" i="3"/>
  <c r="F28" i="3"/>
  <c r="F35" i="3"/>
  <c r="F35" i="1"/>
  <c r="E35" i="4" s="1"/>
  <c r="D28" i="3"/>
  <c r="G28" i="3" s="1"/>
  <c r="I28" i="3" s="1"/>
  <c r="D32" i="3"/>
  <c r="G32" i="3" s="1"/>
  <c r="I32" i="3" s="1"/>
  <c r="H35" i="3"/>
  <c r="E5" i="1"/>
  <c r="B5" i="2" s="1"/>
  <c r="F23" i="1"/>
  <c r="E23" i="4" s="1"/>
  <c r="F30" i="1"/>
  <c r="E30" i="4" s="1"/>
  <c r="E28" i="3"/>
  <c r="E32" i="3"/>
  <c r="E10" i="1"/>
  <c r="E16" i="1"/>
  <c r="F32" i="3"/>
  <c r="D12" i="3"/>
  <c r="G12" i="3" s="1"/>
  <c r="H12" i="3" s="1"/>
  <c r="D26" i="3"/>
  <c r="G26" i="3" s="1"/>
  <c r="I26" i="3" s="1"/>
  <c r="K26" i="3" s="1"/>
  <c r="D8" i="3"/>
  <c r="G8" i="3" s="1"/>
  <c r="H8" i="3" s="1"/>
  <c r="E12" i="3"/>
  <c r="E39" i="1"/>
  <c r="C39" i="4" s="1"/>
  <c r="E8" i="3"/>
  <c r="F12" i="3"/>
  <c r="D16" i="3"/>
  <c r="G16" i="3" s="1"/>
  <c r="H16" i="3" s="1"/>
  <c r="F8" i="3"/>
  <c r="K8" i="3" s="1"/>
  <c r="F27" i="3"/>
  <c r="D5" i="3"/>
  <c r="G5" i="3" s="1"/>
  <c r="H5" i="3" s="1"/>
  <c r="F16" i="3"/>
  <c r="H27" i="3"/>
  <c r="C24" i="4"/>
  <c r="G24" i="1"/>
  <c r="B24" i="2"/>
  <c r="C8" i="4"/>
  <c r="G8" i="1"/>
  <c r="B8" i="2"/>
  <c r="E16" i="4"/>
  <c r="C16" i="2"/>
  <c r="H16" i="1"/>
  <c r="C25" i="2"/>
  <c r="E25" i="4"/>
  <c r="H25" i="1"/>
  <c r="C9" i="2"/>
  <c r="H9" i="1"/>
  <c r="E9" i="4"/>
  <c r="G34" i="1"/>
  <c r="C34" i="4"/>
  <c r="B34" i="2"/>
  <c r="E32" i="4"/>
  <c r="C32" i="2"/>
  <c r="H32" i="1"/>
  <c r="C33" i="2"/>
  <c r="H33" i="1"/>
  <c r="E33" i="4"/>
  <c r="C18" i="4"/>
  <c r="B18" i="2"/>
  <c r="G18" i="1"/>
  <c r="E6" i="4"/>
  <c r="H6" i="1"/>
  <c r="C6" i="2"/>
  <c r="E3" i="4"/>
  <c r="H3" i="1"/>
  <c r="C3" i="2"/>
  <c r="E40" i="4"/>
  <c r="C40" i="2"/>
  <c r="H40" i="1"/>
  <c r="C17" i="2"/>
  <c r="H17" i="1"/>
  <c r="E17" i="4"/>
  <c r="E20" i="4"/>
  <c r="C20" i="2"/>
  <c r="H20" i="1"/>
  <c r="G28" i="1"/>
  <c r="C28" i="4"/>
  <c r="B28" i="2"/>
  <c r="E36" i="4"/>
  <c r="H36" i="1"/>
  <c r="C36" i="2"/>
  <c r="G12" i="1"/>
  <c r="C12" i="4"/>
  <c r="B12" i="2"/>
  <c r="C21" i="2"/>
  <c r="H21" i="1"/>
  <c r="E21" i="4"/>
  <c r="C29" i="2"/>
  <c r="H29" i="1"/>
  <c r="E29" i="4"/>
  <c r="C37" i="2"/>
  <c r="H37" i="1"/>
  <c r="E37" i="4"/>
  <c r="G30" i="1"/>
  <c r="C30" i="4"/>
  <c r="B30" i="2"/>
  <c r="C13" i="2"/>
  <c r="H13" i="1"/>
  <c r="E13" i="4"/>
  <c r="G14" i="1"/>
  <c r="C14" i="4"/>
  <c r="B14" i="2"/>
  <c r="G22" i="1"/>
  <c r="C22" i="4"/>
  <c r="B22" i="2"/>
  <c r="C38" i="4"/>
  <c r="G38" i="1"/>
  <c r="B38" i="2"/>
  <c r="E3" i="1"/>
  <c r="E9" i="1"/>
  <c r="F12" i="1"/>
  <c r="F28" i="1"/>
  <c r="F22" i="1"/>
  <c r="F38" i="1"/>
  <c r="F4" i="3"/>
  <c r="F15" i="3"/>
  <c r="H18" i="3"/>
  <c r="F23" i="3"/>
  <c r="H26" i="3"/>
  <c r="F31" i="3"/>
  <c r="D36" i="3"/>
  <c r="G36" i="3" s="1"/>
  <c r="I36" i="3" s="1"/>
  <c r="F39" i="3"/>
  <c r="E13" i="1"/>
  <c r="E29" i="1"/>
  <c r="G35" i="1"/>
  <c r="C10" i="2"/>
  <c r="I7" i="3"/>
  <c r="D25" i="3"/>
  <c r="G25" i="3" s="1"/>
  <c r="I25" i="3" s="1"/>
  <c r="D33" i="3"/>
  <c r="G33" i="3" s="1"/>
  <c r="I33" i="3" s="1"/>
  <c r="F8" i="1"/>
  <c r="F24" i="1"/>
  <c r="F18" i="1"/>
  <c r="H19" i="1"/>
  <c r="C26" i="2"/>
  <c r="E3" i="3"/>
  <c r="I4" i="3"/>
  <c r="E6" i="3"/>
  <c r="E9" i="3"/>
  <c r="E17" i="3"/>
  <c r="E25" i="3"/>
  <c r="I31" i="3"/>
  <c r="E33" i="3"/>
  <c r="E5" i="4"/>
  <c r="F3" i="3"/>
  <c r="F6" i="3"/>
  <c r="F9" i="3"/>
  <c r="D14" i="3"/>
  <c r="G14" i="3" s="1"/>
  <c r="F17" i="3"/>
  <c r="D22" i="3"/>
  <c r="G22" i="3" s="1"/>
  <c r="I22" i="3" s="1"/>
  <c r="F25" i="3"/>
  <c r="D30" i="3"/>
  <c r="G30" i="3" s="1"/>
  <c r="H30" i="3" s="1"/>
  <c r="F33" i="3"/>
  <c r="D38" i="3"/>
  <c r="G38" i="3" s="1"/>
  <c r="I38" i="3" s="1"/>
  <c r="C7" i="2"/>
  <c r="G11" i="1"/>
  <c r="H4" i="1"/>
  <c r="H10" i="1"/>
  <c r="E17" i="1"/>
  <c r="G23" i="1"/>
  <c r="H26" i="1"/>
  <c r="E33" i="1"/>
  <c r="C4" i="2"/>
  <c r="B11" i="2"/>
  <c r="B23" i="2"/>
  <c r="B35" i="2"/>
  <c r="D11" i="3"/>
  <c r="G11" i="3" s="1"/>
  <c r="H11" i="3" s="1"/>
  <c r="D19" i="3"/>
  <c r="G19" i="3" s="1"/>
  <c r="I19" i="3" s="1"/>
  <c r="H33" i="3"/>
  <c r="H7" i="1"/>
  <c r="H39" i="1"/>
  <c r="C15" i="2"/>
  <c r="C19" i="2"/>
  <c r="C27" i="2"/>
  <c r="C31" i="2"/>
  <c r="C39" i="2"/>
  <c r="E19" i="3"/>
  <c r="E27" i="3"/>
  <c r="E35" i="3"/>
  <c r="E40" i="1"/>
  <c r="D13" i="3"/>
  <c r="G13" i="3" s="1"/>
  <c r="H13" i="3" s="1"/>
  <c r="D21" i="3"/>
  <c r="G21" i="3" s="1"/>
  <c r="H21" i="3" s="1"/>
  <c r="D29" i="3"/>
  <c r="G29" i="3" s="1"/>
  <c r="H29" i="3" s="1"/>
  <c r="D37" i="3"/>
  <c r="G37" i="3" s="1"/>
  <c r="H37" i="3" s="1"/>
  <c r="H5" i="1"/>
  <c r="H27" i="1"/>
  <c r="E13" i="3"/>
  <c r="E21" i="3"/>
  <c r="E29" i="3"/>
  <c r="E37" i="3"/>
  <c r="E15" i="4"/>
  <c r="E31" i="4"/>
  <c r="D10" i="3"/>
  <c r="G10" i="3" s="1"/>
  <c r="H10" i="3" s="1"/>
  <c r="D7" i="3"/>
  <c r="G7" i="3" s="1"/>
  <c r="H7" i="3" s="1"/>
  <c r="E10" i="3"/>
  <c r="E18" i="3"/>
  <c r="E26" i="3"/>
  <c r="E34" i="3"/>
  <c r="F21" i="3"/>
  <c r="F37" i="3"/>
  <c r="D4" i="3"/>
  <c r="G4" i="3" s="1"/>
  <c r="H4" i="3" s="1"/>
  <c r="E7" i="3"/>
  <c r="D15" i="3"/>
  <c r="G15" i="3" s="1"/>
  <c r="H15" i="3" s="1"/>
  <c r="D23" i="3"/>
  <c r="G23" i="3" s="1"/>
  <c r="H23" i="3" s="1"/>
  <c r="D31" i="3"/>
  <c r="G31" i="3" s="1"/>
  <c r="H31" i="3" s="1"/>
  <c r="D39" i="3"/>
  <c r="G39" i="3" s="1"/>
  <c r="I39" i="3" s="1"/>
  <c r="F13" i="3"/>
  <c r="F29" i="3"/>
  <c r="E6" i="1"/>
  <c r="E25" i="1"/>
  <c r="K38" i="3" l="1"/>
  <c r="I34" i="3"/>
  <c r="K34" i="3" s="1"/>
  <c r="I10" i="3"/>
  <c r="K10" i="3" s="1"/>
  <c r="I30" i="3"/>
  <c r="K30" i="3" s="1"/>
  <c r="H22" i="3"/>
  <c r="J22" i="3" s="1"/>
  <c r="I37" i="3"/>
  <c r="K37" i="3" s="1"/>
  <c r="H20" i="3"/>
  <c r="J20" i="3" s="1"/>
  <c r="H24" i="3"/>
  <c r="J24" i="3" s="1"/>
  <c r="I23" i="3"/>
  <c r="K23" i="3" s="1"/>
  <c r="H39" i="3"/>
  <c r="J39" i="3" s="1"/>
  <c r="I15" i="3"/>
  <c r="K15" i="3" s="1"/>
  <c r="I21" i="3"/>
  <c r="K21" i="3" s="1"/>
  <c r="I16" i="3"/>
  <c r="K16" i="3" s="1"/>
  <c r="I12" i="3"/>
  <c r="K12" i="3" s="1"/>
  <c r="H25" i="3"/>
  <c r="J25" i="3" s="1"/>
  <c r="H32" i="3"/>
  <c r="J32" i="3" s="1"/>
  <c r="I13" i="3"/>
  <c r="K13" i="3" s="1"/>
  <c r="J4" i="3"/>
  <c r="K9" i="3"/>
  <c r="K6" i="3"/>
  <c r="K5" i="3"/>
  <c r="K40" i="3"/>
  <c r="J15" i="3"/>
  <c r="K3" i="3"/>
  <c r="J11" i="3"/>
  <c r="J23" i="3"/>
  <c r="K17" i="3"/>
  <c r="K29" i="3"/>
  <c r="K22" i="3"/>
  <c r="J28" i="3"/>
  <c r="J40" i="3"/>
  <c r="K19" i="3"/>
  <c r="I11" i="3"/>
  <c r="K11" i="3" s="1"/>
  <c r="J36" i="3"/>
  <c r="K7" i="3"/>
  <c r="K18" i="3"/>
  <c r="C15" i="4"/>
  <c r="K36" i="3"/>
  <c r="H11" i="1"/>
  <c r="G36" i="1"/>
  <c r="G5" i="1"/>
  <c r="J31" i="3"/>
  <c r="H23" i="1"/>
  <c r="J8" i="3"/>
  <c r="B26" i="2"/>
  <c r="G27" i="1"/>
  <c r="G32" i="1"/>
  <c r="G19" i="1"/>
  <c r="J5" i="3"/>
  <c r="K27" i="3"/>
  <c r="B32" i="2"/>
  <c r="C14" i="2"/>
  <c r="G26" i="1"/>
  <c r="K24" i="3"/>
  <c r="C11" i="2"/>
  <c r="H14" i="1"/>
  <c r="H34" i="1"/>
  <c r="K20" i="3"/>
  <c r="C31" i="4"/>
  <c r="G21" i="1"/>
  <c r="J35" i="3"/>
  <c r="J27" i="3"/>
  <c r="C21" i="4"/>
  <c r="C30" i="2"/>
  <c r="B20" i="2"/>
  <c r="J30" i="3"/>
  <c r="J29" i="3"/>
  <c r="B31" i="2"/>
  <c r="B19" i="2"/>
  <c r="J16" i="3"/>
  <c r="G4" i="1"/>
  <c r="J38" i="3"/>
  <c r="J33" i="3"/>
  <c r="K35" i="3"/>
  <c r="G20" i="1"/>
  <c r="J12" i="3"/>
  <c r="J34" i="3"/>
  <c r="J19" i="3"/>
  <c r="B27" i="2"/>
  <c r="G7" i="1"/>
  <c r="G37" i="1"/>
  <c r="C37" i="4"/>
  <c r="J3" i="3"/>
  <c r="B15" i="2"/>
  <c r="C5" i="4"/>
  <c r="K32" i="3"/>
  <c r="G39" i="1"/>
  <c r="B4" i="2"/>
  <c r="B7" i="2"/>
  <c r="C34" i="2"/>
  <c r="B36" i="2"/>
  <c r="H30" i="1"/>
  <c r="C10" i="4"/>
  <c r="G10" i="1"/>
  <c r="B10" i="2"/>
  <c r="B39" i="2"/>
  <c r="J26" i="3"/>
  <c r="H35" i="1"/>
  <c r="K28" i="3"/>
  <c r="J18" i="3"/>
  <c r="C35" i="2"/>
  <c r="C16" i="4"/>
  <c r="B16" i="2"/>
  <c r="G16" i="1"/>
  <c r="C23" i="2"/>
  <c r="H14" i="3"/>
  <c r="J14" i="3" s="1"/>
  <c r="I14" i="3"/>
  <c r="K14" i="3" s="1"/>
  <c r="E38" i="4"/>
  <c r="C38" i="2"/>
  <c r="H38" i="1"/>
  <c r="B33" i="2"/>
  <c r="G33" i="1"/>
  <c r="C33" i="4"/>
  <c r="J7" i="3"/>
  <c r="E28" i="4"/>
  <c r="C28" i="2"/>
  <c r="H28" i="1"/>
  <c r="B17" i="2"/>
  <c r="C17" i="4"/>
  <c r="G17" i="1"/>
  <c r="E12" i="4"/>
  <c r="C12" i="2"/>
  <c r="H12" i="1"/>
  <c r="B9" i="2"/>
  <c r="C9" i="4"/>
  <c r="G9" i="1"/>
  <c r="K39" i="3"/>
  <c r="B3" i="2"/>
  <c r="C3" i="4"/>
  <c r="G3" i="1"/>
  <c r="B25" i="2"/>
  <c r="C25" i="4"/>
  <c r="G25" i="1"/>
  <c r="B6" i="2"/>
  <c r="C6" i="4"/>
  <c r="G6" i="1"/>
  <c r="K31" i="3"/>
  <c r="J10" i="3"/>
  <c r="C40" i="4"/>
  <c r="G40" i="1"/>
  <c r="B40" i="2"/>
  <c r="E18" i="4"/>
  <c r="C18" i="2"/>
  <c r="H18" i="1"/>
  <c r="B29" i="2"/>
  <c r="G29" i="1"/>
  <c r="C29" i="4"/>
  <c r="J37" i="3"/>
  <c r="K33" i="3"/>
  <c r="J17" i="3"/>
  <c r="K4" i="3"/>
  <c r="E24" i="4"/>
  <c r="C24" i="2"/>
  <c r="H24" i="1"/>
  <c r="J21" i="3"/>
  <c r="K25" i="3"/>
  <c r="J9" i="3"/>
  <c r="B13" i="2"/>
  <c r="G13" i="1"/>
  <c r="C13" i="4"/>
  <c r="E22" i="4"/>
  <c r="C22" i="2"/>
  <c r="H22" i="1"/>
  <c r="J13" i="3"/>
  <c r="J6" i="3"/>
  <c r="E8" i="4"/>
  <c r="C8" i="2"/>
  <c r="H8" i="1"/>
  <c r="L2" i="2" l="1"/>
  <c r="I3" i="4"/>
  <c r="O3" i="3"/>
  <c r="P3" i="3" s="1"/>
  <c r="M2" i="1"/>
  <c r="O2" i="3"/>
  <c r="L1" i="2"/>
  <c r="L3" i="2"/>
  <c r="D3" i="2"/>
  <c r="M1" i="1"/>
  <c r="I2" i="4"/>
  <c r="L4" i="2"/>
  <c r="N7" i="3" l="1"/>
  <c r="L6" i="2"/>
  <c r="J2" i="4"/>
  <c r="K2" i="4" s="1"/>
  <c r="P2" i="3"/>
  <c r="M6" i="3" s="1"/>
  <c r="J5" i="1"/>
  <c r="K6" i="1"/>
  <c r="L5" i="2"/>
  <c r="J3" i="4"/>
  <c r="K3" i="4" s="1"/>
  <c r="G9" i="2"/>
  <c r="F32" i="2"/>
  <c r="F39" i="2"/>
  <c r="F9" i="2"/>
  <c r="F28" i="2"/>
  <c r="G40" i="2"/>
  <c r="G36" i="2"/>
  <c r="G32" i="2"/>
  <c r="G28" i="2"/>
  <c r="G24" i="2"/>
  <c r="G20" i="2"/>
  <c r="G16" i="2"/>
  <c r="G12" i="2"/>
  <c r="G5" i="2"/>
  <c r="F40" i="2"/>
  <c r="F12" i="2"/>
  <c r="F15" i="2"/>
  <c r="F19" i="2"/>
  <c r="G8" i="2"/>
  <c r="F8" i="2"/>
  <c r="G39" i="2"/>
  <c r="G35" i="2"/>
  <c r="G31" i="2"/>
  <c r="G27" i="2"/>
  <c r="G23" i="2"/>
  <c r="G19" i="2"/>
  <c r="G15" i="2"/>
  <c r="G11" i="2"/>
  <c r="F27" i="2"/>
  <c r="F35" i="2"/>
  <c r="G7" i="2"/>
  <c r="F4" i="2"/>
  <c r="G29" i="2"/>
  <c r="F7" i="2"/>
  <c r="G21" i="2"/>
  <c r="F6" i="2"/>
  <c r="G38" i="2"/>
  <c r="G34" i="2"/>
  <c r="G30" i="2"/>
  <c r="G26" i="2"/>
  <c r="G22" i="2"/>
  <c r="G18" i="2"/>
  <c r="G14" i="2"/>
  <c r="G37" i="2"/>
  <c r="F24" i="2"/>
  <c r="F38" i="2"/>
  <c r="F34" i="2"/>
  <c r="F30" i="2"/>
  <c r="F26" i="2"/>
  <c r="F22" i="2"/>
  <c r="F18" i="2"/>
  <c r="F14" i="2"/>
  <c r="G10" i="2"/>
  <c r="G17" i="2"/>
  <c r="F20" i="2"/>
  <c r="F10" i="2"/>
  <c r="G3" i="2"/>
  <c r="G25" i="2"/>
  <c r="F16" i="2"/>
  <c r="F5" i="2"/>
  <c r="G6" i="2"/>
  <c r="F3" i="2"/>
  <c r="G33" i="2"/>
  <c r="G13" i="2"/>
  <c r="F31" i="2"/>
  <c r="F11" i="2"/>
  <c r="G4" i="2"/>
  <c r="F23" i="2"/>
  <c r="F37" i="2"/>
  <c r="F33" i="2"/>
  <c r="F29" i="2"/>
  <c r="F25" i="2"/>
  <c r="F21" i="2"/>
  <c r="F17" i="2"/>
  <c r="F13" i="2"/>
  <c r="F36" i="2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<sst xmlns="http://schemas.openxmlformats.org/spreadsheetml/2006/main" count="69" uniqueCount="30">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</sst>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0.87790673422443755</c:v>
                </c:pt>
                <c:pt idx="1">
                  <c:v>0.64324986671193951</c:v>
                </c:pt>
                <c:pt idx="2">
                  <c:v>0.93773799729347018</c:v>
                </c:pt>
                <c:pt idx="3">
                  <c:v>0.55233419418199958</c:v>
                </c:pt>
                <c:pt idx="4">
                  <c:v>0.62769103898645839</c:v>
                </c:pt>
                <c:pt idx="5">
                  <c:v>0.59541646981376883</c:v>
                </c:pt>
                <c:pt idx="6">
                  <c:v>0.78629662856546845</c:v>
                </c:pt>
                <c:pt idx="7">
                  <c:v>0.79532997838992825</c:v>
                </c:pt>
                <c:pt idx="8">
                  <c:v>0.54605572874094355</c:v>
                </c:pt>
                <c:pt idx="9">
                  <c:v>0.51132743526799906</c:v>
                </c:pt>
                <c:pt idx="10">
                  <c:v>0.50693497808143628</c:v>
                </c:pt>
                <c:pt idx="11">
                  <c:v>0.50084159444203702</c:v>
                </c:pt>
                <c:pt idx="12">
                  <c:v>0.5836677198968877</c:v>
                </c:pt>
                <c:pt idx="13">
                  <c:v>0.55978225797727976</c:v>
                </c:pt>
                <c:pt idx="14">
                  <c:v>0.71750321668809514</c:v>
                </c:pt>
                <c:pt idx="15">
                  <c:v>0.4178515887171993</c:v>
                </c:pt>
                <c:pt idx="16">
                  <c:v>0.38567042971008986</c:v>
                </c:pt>
                <c:pt idx="17">
                  <c:v>0.40939546484219791</c:v>
                </c:pt>
                <c:pt idx="18">
                  <c:v>0.57674657587197042</c:v>
                </c:pt>
                <c:pt idx="19">
                  <c:v>0.416712529455744</c:v>
                </c:pt>
                <c:pt idx="20">
                  <c:v>0.58936997523208534</c:v>
                </c:pt>
                <c:pt idx="21">
                  <c:v>0.39547049177231847</c:v>
                </c:pt>
                <c:pt idx="22">
                  <c:v>0.42954586789872334</c:v>
                </c:pt>
                <c:pt idx="23">
                  <c:v>0.37696827406577443</c:v>
                </c:pt>
                <c:pt idx="24">
                  <c:v>0.39104830302805704</c:v>
                </c:pt>
                <c:pt idx="25">
                  <c:v>0.44660982473118849</c:v>
                </c:pt>
                <c:pt idx="26">
                  <c:v>0.66129791843111008</c:v>
                </c:pt>
                <c:pt idx="27">
                  <c:v>0.56314747037494606</c:v>
                </c:pt>
                <c:pt idx="28">
                  <c:v>0.5961528411867778</c:v>
                </c:pt>
                <c:pt idx="29">
                  <c:v>0.47867668429763965</c:v>
                </c:pt>
                <c:pt idx="30">
                  <c:v>0.35922489104420607</c:v>
                </c:pt>
                <c:pt idx="31">
                  <c:v>0.50603248863731642</c:v>
                </c:pt>
                <c:pt idx="32">
                  <c:v>0.36646441048316936</c:v>
                </c:pt>
                <c:pt idx="33">
                  <c:v>0.41483680145974217</c:v>
                </c:pt>
                <c:pt idx="34">
                  <c:v>0.53741890169675743</c:v>
                </c:pt>
                <c:pt idx="35">
                  <c:v>0.37982026516439882</c:v>
                </c:pt>
                <c:pt idx="36">
                  <c:v>0.44194342904239514</c:v>
                </c:pt>
                <c:pt idx="37">
                  <c:v>0.45708845994561847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B-46A9-8E53-0B641E241A41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0.1220932657755625</c:v>
                </c:pt>
                <c:pt idx="1">
                  <c:v>0.35675013328806043</c:v>
                </c:pt>
                <c:pt idx="2">
                  <c:v>6.2262002706529776E-2</c:v>
                </c:pt>
                <c:pt idx="3">
                  <c:v>0.44766580581800031</c:v>
                </c:pt>
                <c:pt idx="4">
                  <c:v>0.37230896101354161</c:v>
                </c:pt>
                <c:pt idx="5">
                  <c:v>0.40458353018623117</c:v>
                </c:pt>
                <c:pt idx="6">
                  <c:v>0.21370337143453158</c:v>
                </c:pt>
                <c:pt idx="7">
                  <c:v>0.20467002161007167</c:v>
                </c:pt>
                <c:pt idx="8">
                  <c:v>0.4539442712590564</c:v>
                </c:pt>
                <c:pt idx="9">
                  <c:v>0.48867256473200099</c:v>
                </c:pt>
                <c:pt idx="10">
                  <c:v>0.49306502191856377</c:v>
                </c:pt>
                <c:pt idx="11">
                  <c:v>0.49915840555796298</c:v>
                </c:pt>
                <c:pt idx="12">
                  <c:v>0.41633228010311224</c:v>
                </c:pt>
                <c:pt idx="13">
                  <c:v>0.44021774202272024</c:v>
                </c:pt>
                <c:pt idx="14">
                  <c:v>0.28249678331190481</c:v>
                </c:pt>
                <c:pt idx="15">
                  <c:v>0.5821484112828007</c:v>
                </c:pt>
                <c:pt idx="16">
                  <c:v>0.61432957028991009</c:v>
                </c:pt>
                <c:pt idx="17">
                  <c:v>0.59060453515780198</c:v>
                </c:pt>
                <c:pt idx="18">
                  <c:v>0.42325342412802958</c:v>
                </c:pt>
                <c:pt idx="19">
                  <c:v>0.58328747054425589</c:v>
                </c:pt>
                <c:pt idx="20">
                  <c:v>0.41063002476791455</c:v>
                </c:pt>
                <c:pt idx="21">
                  <c:v>0.60452950822768148</c:v>
                </c:pt>
                <c:pt idx="22">
                  <c:v>0.5704541321012766</c:v>
                </c:pt>
                <c:pt idx="23">
                  <c:v>0.62303172593422562</c:v>
                </c:pt>
                <c:pt idx="24">
                  <c:v>0.60895169697194285</c:v>
                </c:pt>
                <c:pt idx="25">
                  <c:v>0.55339017526881151</c:v>
                </c:pt>
                <c:pt idx="26">
                  <c:v>0.33870208156888998</c:v>
                </c:pt>
                <c:pt idx="27">
                  <c:v>0.43685252962505405</c:v>
                </c:pt>
                <c:pt idx="28">
                  <c:v>0.4038471588132222</c:v>
                </c:pt>
                <c:pt idx="29">
                  <c:v>0.52132331570236035</c:v>
                </c:pt>
                <c:pt idx="30">
                  <c:v>0.64077510895579404</c:v>
                </c:pt>
                <c:pt idx="31">
                  <c:v>0.49396751136268352</c:v>
                </c:pt>
                <c:pt idx="32">
                  <c:v>0.63353558951683064</c:v>
                </c:pt>
                <c:pt idx="33">
                  <c:v>0.58516319854025778</c:v>
                </c:pt>
                <c:pt idx="34">
                  <c:v>0.46258109830324262</c:v>
                </c:pt>
                <c:pt idx="35">
                  <c:v>0.62017973483560118</c:v>
                </c:pt>
                <c:pt idx="36">
                  <c:v>0.55805657095760486</c:v>
                </c:pt>
                <c:pt idx="37">
                  <c:v>0.54291154005438158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B-46A9-8E53-0B641E241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793071"/>
        <c:axId val="1"/>
      </c:lineChart>
      <c:catAx>
        <c:axId val="7077930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79307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0.87790673422443755</c:v>
                </c:pt>
                <c:pt idx="1">
                  <c:v>0.64324986671193951</c:v>
                </c:pt>
                <c:pt idx="2">
                  <c:v>0.93773799729347018</c:v>
                </c:pt>
                <c:pt idx="3">
                  <c:v>0.55233419418199958</c:v>
                </c:pt>
                <c:pt idx="4">
                  <c:v>0.62769103898645839</c:v>
                </c:pt>
                <c:pt idx="5">
                  <c:v>0.59541646981376883</c:v>
                </c:pt>
                <c:pt idx="6">
                  <c:v>0.78629662856546845</c:v>
                </c:pt>
                <c:pt idx="7">
                  <c:v>0.79532997838992825</c:v>
                </c:pt>
                <c:pt idx="8">
                  <c:v>0.54605572874094355</c:v>
                </c:pt>
                <c:pt idx="9">
                  <c:v>0.51132743526799906</c:v>
                </c:pt>
                <c:pt idx="10">
                  <c:v>0.50693497808143628</c:v>
                </c:pt>
                <c:pt idx="11">
                  <c:v>0.50084159444203702</c:v>
                </c:pt>
                <c:pt idx="12">
                  <c:v>0.5836677198968877</c:v>
                </c:pt>
                <c:pt idx="13">
                  <c:v>0.55978225797727976</c:v>
                </c:pt>
                <c:pt idx="14">
                  <c:v>0.71750321668809514</c:v>
                </c:pt>
                <c:pt idx="15">
                  <c:v>0.4178515887171993</c:v>
                </c:pt>
                <c:pt idx="16">
                  <c:v>0.38567042971008986</c:v>
                </c:pt>
                <c:pt idx="17">
                  <c:v>0.40939546484219791</c:v>
                </c:pt>
                <c:pt idx="18">
                  <c:v>0.57674657587197042</c:v>
                </c:pt>
                <c:pt idx="19">
                  <c:v>0.416712529455744</c:v>
                </c:pt>
                <c:pt idx="20">
                  <c:v>0.58936997523208534</c:v>
                </c:pt>
                <c:pt idx="21">
                  <c:v>0.39547049177231847</c:v>
                </c:pt>
                <c:pt idx="22">
                  <c:v>0.42954586789872334</c:v>
                </c:pt>
                <c:pt idx="23">
                  <c:v>0.37696827406577443</c:v>
                </c:pt>
                <c:pt idx="24">
                  <c:v>0.39104830302805704</c:v>
                </c:pt>
                <c:pt idx="25">
                  <c:v>0.44660982473118849</c:v>
                </c:pt>
                <c:pt idx="26">
                  <c:v>0.66129791843111008</c:v>
                </c:pt>
                <c:pt idx="27">
                  <c:v>0.56314747037494606</c:v>
                </c:pt>
                <c:pt idx="28">
                  <c:v>0.5961528411867778</c:v>
                </c:pt>
                <c:pt idx="29">
                  <c:v>0.47867668429763965</c:v>
                </c:pt>
                <c:pt idx="30">
                  <c:v>0.35922489104420607</c:v>
                </c:pt>
                <c:pt idx="31">
                  <c:v>0.50603248863731642</c:v>
                </c:pt>
                <c:pt idx="32">
                  <c:v>0.36646441048316936</c:v>
                </c:pt>
                <c:pt idx="33">
                  <c:v>0.41483680145974217</c:v>
                </c:pt>
                <c:pt idx="34">
                  <c:v>0.53741890169675743</c:v>
                </c:pt>
                <c:pt idx="35">
                  <c:v>0.37982026516439882</c:v>
                </c:pt>
                <c:pt idx="36">
                  <c:v>0.44194342904239514</c:v>
                </c:pt>
                <c:pt idx="37">
                  <c:v>0.45708845994561847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C-4E58-97F1-CCD3ECE17D6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0.1220932657755625</c:v>
                </c:pt>
                <c:pt idx="1">
                  <c:v>0.35675013328806043</c:v>
                </c:pt>
                <c:pt idx="2">
                  <c:v>6.2262002706529776E-2</c:v>
                </c:pt>
                <c:pt idx="3">
                  <c:v>0.44766580581800031</c:v>
                </c:pt>
                <c:pt idx="4">
                  <c:v>0.37230896101354161</c:v>
                </c:pt>
                <c:pt idx="5">
                  <c:v>0.40458353018623117</c:v>
                </c:pt>
                <c:pt idx="6">
                  <c:v>0.21370337143453158</c:v>
                </c:pt>
                <c:pt idx="7">
                  <c:v>0.20467002161007167</c:v>
                </c:pt>
                <c:pt idx="8">
                  <c:v>0.4539442712590564</c:v>
                </c:pt>
                <c:pt idx="9">
                  <c:v>0.48867256473200099</c:v>
                </c:pt>
                <c:pt idx="10">
                  <c:v>0.49306502191856377</c:v>
                </c:pt>
                <c:pt idx="11">
                  <c:v>0.49915840555796298</c:v>
                </c:pt>
                <c:pt idx="12">
                  <c:v>0.41633228010311224</c:v>
                </c:pt>
                <c:pt idx="13">
                  <c:v>0.44021774202272024</c:v>
                </c:pt>
                <c:pt idx="14">
                  <c:v>0.28249678331190481</c:v>
                </c:pt>
                <c:pt idx="15">
                  <c:v>0.5821484112828007</c:v>
                </c:pt>
                <c:pt idx="16">
                  <c:v>0.61432957028991009</c:v>
                </c:pt>
                <c:pt idx="17">
                  <c:v>0.59060453515780198</c:v>
                </c:pt>
                <c:pt idx="18">
                  <c:v>0.42325342412802958</c:v>
                </c:pt>
                <c:pt idx="19">
                  <c:v>0.58328747054425589</c:v>
                </c:pt>
                <c:pt idx="20">
                  <c:v>0.41063002476791455</c:v>
                </c:pt>
                <c:pt idx="21">
                  <c:v>0.60452950822768148</c:v>
                </c:pt>
                <c:pt idx="22">
                  <c:v>0.5704541321012766</c:v>
                </c:pt>
                <c:pt idx="23">
                  <c:v>0.62303172593422562</c:v>
                </c:pt>
                <c:pt idx="24">
                  <c:v>0.60895169697194285</c:v>
                </c:pt>
                <c:pt idx="25">
                  <c:v>0.55339017526881151</c:v>
                </c:pt>
                <c:pt idx="26">
                  <c:v>0.33870208156888998</c:v>
                </c:pt>
                <c:pt idx="27">
                  <c:v>0.43685252962505405</c:v>
                </c:pt>
                <c:pt idx="28">
                  <c:v>0.4038471588132222</c:v>
                </c:pt>
                <c:pt idx="29">
                  <c:v>0.52132331570236035</c:v>
                </c:pt>
                <c:pt idx="30">
                  <c:v>0.64077510895579404</c:v>
                </c:pt>
                <c:pt idx="31">
                  <c:v>0.49396751136268352</c:v>
                </c:pt>
                <c:pt idx="32">
                  <c:v>0.63353558951683064</c:v>
                </c:pt>
                <c:pt idx="33">
                  <c:v>0.58516319854025778</c:v>
                </c:pt>
                <c:pt idx="34">
                  <c:v>0.46258109830324262</c:v>
                </c:pt>
                <c:pt idx="35">
                  <c:v>0.62017973483560118</c:v>
                </c:pt>
                <c:pt idx="36">
                  <c:v>0.55805657095760486</c:v>
                </c:pt>
                <c:pt idx="37">
                  <c:v>0.54291154005438158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C-4E58-97F1-CCD3ECE17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7818991"/>
        <c:axId val="1"/>
      </c:barChart>
      <c:catAx>
        <c:axId val="70781899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81899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D8" sqref="D8"/>
    </sheetView>
  </sheetViews>
  <sheetFormatPr defaultColWidth="9.26953125" defaultRowHeight="12.5" x14ac:dyDescent="0.25"/>
  <cols>
    <col min="1" max="1" width="9.26953125" customWidth="1"/>
    <col min="2" max="3" width="10.1796875" customWidth="1"/>
    <col min="4" max="4" width="12" customWidth="1"/>
    <col min="5" max="8" width="9.26953125" customWidth="1"/>
    <col min="10" max="10" width="26" customWidth="1"/>
    <col min="11" max="13" width="14.54296875" customWidth="1"/>
  </cols>
  <sheetData>
    <row r="1" spans="1:17" ht="15.75" customHeight="1" x14ac:dyDescent="0.3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0.62601100048605052</v>
      </c>
    </row>
    <row r="2" spans="1:17" ht="16.5" customHeight="1" x14ac:dyDescent="0.3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0.58954201777134607</v>
      </c>
    </row>
    <row r="3" spans="1:17" ht="16.5" customHeight="1" x14ac:dyDescent="0.35">
      <c r="A3" s="2">
        <v>1</v>
      </c>
      <c r="B3" s="5">
        <v>384155.52</v>
      </c>
      <c r="C3" s="8">
        <v>53425.722999999998</v>
      </c>
      <c r="D3" s="12">
        <f t="shared" ref="D3:D40" si="0">SUM(B3:C3)</f>
        <v>437581.24300000002</v>
      </c>
      <c r="E3" s="13">
        <f t="shared" ref="E3:E40" si="1">B3/D3</f>
        <v>0.87790673422443755</v>
      </c>
      <c r="F3" s="16">
        <f t="shared" ref="F3:F40" si="2">C3/D3</f>
        <v>0.1220932657755625</v>
      </c>
      <c r="G3" s="13">
        <f t="shared" ref="G3:G40" si="3">IF(E3&gt;0.5,E3,"")</f>
        <v>0.87790673422443755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35">
      <c r="A4" s="3">
        <v>2</v>
      </c>
      <c r="B4" s="5">
        <v>327555.95699999999</v>
      </c>
      <c r="C4" s="8">
        <v>181664.44699999999</v>
      </c>
      <c r="D4" s="12">
        <f t="shared" si="0"/>
        <v>509220.40399999998</v>
      </c>
      <c r="E4" s="13">
        <f t="shared" si="1"/>
        <v>0.64324986671193951</v>
      </c>
      <c r="F4" s="16">
        <f t="shared" si="2"/>
        <v>0.35675013328806043</v>
      </c>
      <c r="G4" s="14">
        <f t="shared" si="3"/>
        <v>0.64324986671193951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35">
      <c r="A5" s="3">
        <v>3</v>
      </c>
      <c r="B5" s="5">
        <v>590842.23600000003</v>
      </c>
      <c r="C5" s="8">
        <v>39229.53</v>
      </c>
      <c r="D5" s="12">
        <f t="shared" si="0"/>
        <v>630071.76600000006</v>
      </c>
      <c r="E5" s="13">
        <f t="shared" si="1"/>
        <v>0.93773799729347018</v>
      </c>
      <c r="F5" s="16">
        <f t="shared" si="2"/>
        <v>6.2262002706529776E-2</v>
      </c>
      <c r="G5" s="14">
        <f t="shared" si="3"/>
        <v>0.93773799729347018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35">
      <c r="A6" s="3">
        <v>4</v>
      </c>
      <c r="B6" s="5">
        <v>371967.837</v>
      </c>
      <c r="C6" s="8">
        <v>301479.21900000004</v>
      </c>
      <c r="D6" s="12">
        <f t="shared" si="0"/>
        <v>673447.0560000001</v>
      </c>
      <c r="E6" s="13">
        <f t="shared" si="1"/>
        <v>0.55233419418199958</v>
      </c>
      <c r="F6" s="16">
        <f t="shared" si="2"/>
        <v>0.44766580581800031</v>
      </c>
      <c r="G6" s="14">
        <f t="shared" si="3"/>
        <v>0.55233419418199958</v>
      </c>
      <c r="H6" s="17" t="str">
        <f t="shared" si="4"/>
        <v/>
      </c>
      <c r="I6" s="18"/>
      <c r="J6" s="20"/>
      <c r="K6" s="59">
        <f>MAX(M1:M2)-MIN(M1:M2)</f>
        <v>3.6468982714704445E-2</v>
      </c>
      <c r="L6" s="60"/>
      <c r="M6" s="61"/>
    </row>
    <row r="7" spans="1:17" ht="15.75" customHeight="1" x14ac:dyDescent="0.35">
      <c r="A7" s="3">
        <v>5</v>
      </c>
      <c r="B7" s="5">
        <v>419475.663</v>
      </c>
      <c r="C7" s="8">
        <v>248807.99400000001</v>
      </c>
      <c r="D7" s="12">
        <f t="shared" si="0"/>
        <v>668283.65700000001</v>
      </c>
      <c r="E7" s="13">
        <f t="shared" si="1"/>
        <v>0.62769103898645839</v>
      </c>
      <c r="F7" s="16">
        <f t="shared" si="2"/>
        <v>0.37230896101354161</v>
      </c>
      <c r="G7" s="14">
        <f t="shared" si="3"/>
        <v>0.62769103898645839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35">
      <c r="A8" s="3">
        <v>6</v>
      </c>
      <c r="B8" s="6">
        <v>426900.41800000001</v>
      </c>
      <c r="C8" s="9">
        <v>290077.42800000001</v>
      </c>
      <c r="D8" s="12">
        <f t="shared" si="0"/>
        <v>716977.84600000002</v>
      </c>
      <c r="E8" s="14">
        <f t="shared" si="1"/>
        <v>0.59541646981376883</v>
      </c>
      <c r="F8" s="17">
        <f t="shared" si="2"/>
        <v>0.40458353018623117</v>
      </c>
      <c r="G8" s="14">
        <f t="shared" si="3"/>
        <v>0.59541646981376883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35">
      <c r="A9" s="3">
        <v>7</v>
      </c>
      <c r="B9" s="6">
        <v>609232.429</v>
      </c>
      <c r="C9" s="9">
        <v>165580.03599999999</v>
      </c>
      <c r="D9" s="12">
        <f t="shared" si="0"/>
        <v>774812.46499999997</v>
      </c>
      <c r="E9" s="14">
        <f t="shared" si="1"/>
        <v>0.78629662856546845</v>
      </c>
      <c r="F9" s="17">
        <f t="shared" si="2"/>
        <v>0.21370337143453158</v>
      </c>
      <c r="G9" s="14">
        <f t="shared" si="3"/>
        <v>0.78629662856546845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35">
      <c r="A10" s="3">
        <v>8</v>
      </c>
      <c r="B10" s="6">
        <v>436025.97700000001</v>
      </c>
      <c r="C10" s="9">
        <v>112206.818</v>
      </c>
      <c r="D10" s="12">
        <f t="shared" si="0"/>
        <v>548232.79500000004</v>
      </c>
      <c r="E10" s="14">
        <f t="shared" si="1"/>
        <v>0.79532997838992825</v>
      </c>
      <c r="F10" s="17">
        <f t="shared" si="2"/>
        <v>0.20467002161007167</v>
      </c>
      <c r="G10" s="14">
        <f t="shared" si="3"/>
        <v>0.79532997838992825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35">
      <c r="A11" s="3">
        <v>9</v>
      </c>
      <c r="B11" s="6">
        <v>392450.93700000003</v>
      </c>
      <c r="C11" s="9">
        <v>326250.31700000004</v>
      </c>
      <c r="D11" s="12">
        <f t="shared" si="0"/>
        <v>718701.25400000007</v>
      </c>
      <c r="E11" s="14">
        <f t="shared" si="1"/>
        <v>0.54605572874094355</v>
      </c>
      <c r="F11" s="17">
        <f t="shared" si="2"/>
        <v>0.4539442712590564</v>
      </c>
      <c r="G11" s="14">
        <f t="shared" si="3"/>
        <v>0.54605572874094355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35">
      <c r="A12" s="3">
        <v>10</v>
      </c>
      <c r="B12" s="6">
        <v>329673.42599999998</v>
      </c>
      <c r="C12" s="9">
        <v>315066.91700000002</v>
      </c>
      <c r="D12" s="12">
        <f t="shared" si="0"/>
        <v>644740.34299999999</v>
      </c>
      <c r="E12" s="14">
        <f t="shared" si="1"/>
        <v>0.51132743526799906</v>
      </c>
      <c r="F12" s="17">
        <f t="shared" si="2"/>
        <v>0.48867256473200099</v>
      </c>
      <c r="G12" s="14">
        <f t="shared" si="3"/>
        <v>0.51132743526799906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35">
      <c r="A13" s="3">
        <v>11</v>
      </c>
      <c r="B13" s="6">
        <v>343796.01899999997</v>
      </c>
      <c r="C13" s="9">
        <v>334389.614</v>
      </c>
      <c r="D13" s="12">
        <f t="shared" si="0"/>
        <v>678185.63299999991</v>
      </c>
      <c r="E13" s="14">
        <f t="shared" si="1"/>
        <v>0.50693497808143628</v>
      </c>
      <c r="F13" s="17">
        <f t="shared" si="2"/>
        <v>0.49306502191856377</v>
      </c>
      <c r="G13" s="14">
        <f t="shared" si="3"/>
        <v>0.50693497808143628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35">
      <c r="A14" s="3">
        <v>12</v>
      </c>
      <c r="B14" s="6">
        <v>377442.217</v>
      </c>
      <c r="C14" s="9">
        <v>376173.739</v>
      </c>
      <c r="D14" s="12">
        <f t="shared" si="0"/>
        <v>753615.95600000001</v>
      </c>
      <c r="E14" s="14">
        <f t="shared" si="1"/>
        <v>0.50084159444203702</v>
      </c>
      <c r="F14" s="17">
        <f t="shared" si="2"/>
        <v>0.49915840555796298</v>
      </c>
      <c r="G14" s="14">
        <f t="shared" si="3"/>
        <v>0.50084159444203702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35">
      <c r="A15" s="3">
        <v>13</v>
      </c>
      <c r="B15" s="6">
        <v>434198.56599999999</v>
      </c>
      <c r="C15" s="9">
        <v>309715.39600000001</v>
      </c>
      <c r="D15" s="12">
        <f t="shared" si="0"/>
        <v>743913.96200000006</v>
      </c>
      <c r="E15" s="14">
        <f t="shared" si="1"/>
        <v>0.5836677198968877</v>
      </c>
      <c r="F15" s="17">
        <f t="shared" si="2"/>
        <v>0.41633228010311224</v>
      </c>
      <c r="G15" s="14">
        <f t="shared" si="3"/>
        <v>0.5836677198968877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35">
      <c r="A16" s="3">
        <v>14</v>
      </c>
      <c r="B16" s="6">
        <v>400638.924</v>
      </c>
      <c r="C16" s="9">
        <v>315066.01</v>
      </c>
      <c r="D16" s="12">
        <f t="shared" si="0"/>
        <v>715704.93400000001</v>
      </c>
      <c r="E16" s="14">
        <f t="shared" si="1"/>
        <v>0.55978225797727976</v>
      </c>
      <c r="F16" s="17">
        <f t="shared" si="2"/>
        <v>0.44021774202272024</v>
      </c>
      <c r="G16" s="14">
        <f t="shared" si="3"/>
        <v>0.55978225797727976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5" x14ac:dyDescent="0.35">
      <c r="A17" s="3">
        <v>15</v>
      </c>
      <c r="B17" s="6">
        <v>510924.31700000004</v>
      </c>
      <c r="C17" s="9">
        <v>201162.13099999999</v>
      </c>
      <c r="D17" s="12">
        <f t="shared" si="0"/>
        <v>712086.44800000009</v>
      </c>
      <c r="E17" s="14">
        <f t="shared" si="1"/>
        <v>0.71750321668809514</v>
      </c>
      <c r="F17" s="17">
        <f t="shared" si="2"/>
        <v>0.28249678331190481</v>
      </c>
      <c r="G17" s="14">
        <f t="shared" si="3"/>
        <v>0.71750321668809514</v>
      </c>
      <c r="H17" s="17" t="str">
        <f t="shared" si="4"/>
        <v/>
      </c>
      <c r="I17" s="18"/>
    </row>
    <row r="18" spans="1:9" ht="15.5" x14ac:dyDescent="0.35">
      <c r="A18" s="3">
        <v>16</v>
      </c>
      <c r="B18" s="6">
        <v>279424.89500000002</v>
      </c>
      <c r="C18" s="9">
        <v>389293.14399999997</v>
      </c>
      <c r="D18" s="12">
        <f t="shared" si="0"/>
        <v>668718.03899999999</v>
      </c>
      <c r="E18" s="14">
        <f t="shared" si="1"/>
        <v>0.4178515887171993</v>
      </c>
      <c r="F18" s="17">
        <f t="shared" si="2"/>
        <v>0.5821484112828007</v>
      </c>
      <c r="G18" s="14" t="str">
        <f t="shared" si="3"/>
        <v/>
      </c>
      <c r="H18" s="17">
        <f t="shared" si="4"/>
        <v>0.5821484112828007</v>
      </c>
      <c r="I18" s="18"/>
    </row>
    <row r="19" spans="1:9" ht="15.5" x14ac:dyDescent="0.35">
      <c r="A19" s="3">
        <v>17</v>
      </c>
      <c r="B19" s="6">
        <v>232867.94699999999</v>
      </c>
      <c r="C19" s="9">
        <v>370932.42000000004</v>
      </c>
      <c r="D19" s="12">
        <f t="shared" si="0"/>
        <v>603800.36700000009</v>
      </c>
      <c r="E19" s="14">
        <f t="shared" si="1"/>
        <v>0.38567042971008986</v>
      </c>
      <c r="F19" s="17">
        <f t="shared" si="2"/>
        <v>0.61432957028991009</v>
      </c>
      <c r="G19" s="14" t="str">
        <f t="shared" si="3"/>
        <v/>
      </c>
      <c r="H19" s="17">
        <f t="shared" si="4"/>
        <v>0.61432957028991009</v>
      </c>
      <c r="I19" s="18"/>
    </row>
    <row r="20" spans="1:9" ht="15.5" x14ac:dyDescent="0.35">
      <c r="A20" s="3">
        <v>18</v>
      </c>
      <c r="B20" s="6">
        <v>273155.489</v>
      </c>
      <c r="C20" s="9">
        <v>394061.20600000001</v>
      </c>
      <c r="D20" s="12">
        <f t="shared" si="0"/>
        <v>667216.69500000007</v>
      </c>
      <c r="E20" s="14">
        <f t="shared" si="1"/>
        <v>0.40939546484219791</v>
      </c>
      <c r="F20" s="17">
        <f t="shared" si="2"/>
        <v>0.59060453515780198</v>
      </c>
      <c r="G20" s="14" t="str">
        <f t="shared" si="3"/>
        <v/>
      </c>
      <c r="H20" s="17">
        <f t="shared" si="4"/>
        <v>0.59060453515780198</v>
      </c>
      <c r="I20" s="18"/>
    </row>
    <row r="21" spans="1:9" ht="15.5" x14ac:dyDescent="0.35">
      <c r="A21" s="3">
        <v>19</v>
      </c>
      <c r="B21" s="6">
        <v>403682.495</v>
      </c>
      <c r="C21" s="9">
        <v>296247.96299999999</v>
      </c>
      <c r="D21" s="12">
        <f t="shared" si="0"/>
        <v>699930.45799999998</v>
      </c>
      <c r="E21" s="14">
        <f t="shared" si="1"/>
        <v>0.57674657587197042</v>
      </c>
      <c r="F21" s="17">
        <f t="shared" si="2"/>
        <v>0.42325342412802958</v>
      </c>
      <c r="G21" s="14">
        <f t="shared" si="3"/>
        <v>0.57674657587197042</v>
      </c>
      <c r="H21" s="17" t="str">
        <f t="shared" si="4"/>
        <v/>
      </c>
      <c r="I21" s="18"/>
    </row>
    <row r="22" spans="1:9" ht="15.5" x14ac:dyDescent="0.35">
      <c r="A22" s="3">
        <v>20</v>
      </c>
      <c r="B22" s="6">
        <v>273901.10600000003</v>
      </c>
      <c r="C22" s="9">
        <v>383389.2</v>
      </c>
      <c r="D22" s="12">
        <f t="shared" si="0"/>
        <v>657290.3060000001</v>
      </c>
      <c r="E22" s="14">
        <f t="shared" si="1"/>
        <v>0.416712529455744</v>
      </c>
      <c r="F22" s="17">
        <f t="shared" si="2"/>
        <v>0.58328747054425589</v>
      </c>
      <c r="G22" s="14" t="str">
        <f t="shared" si="3"/>
        <v/>
      </c>
      <c r="H22" s="17">
        <f t="shared" si="4"/>
        <v>0.58328747054425589</v>
      </c>
      <c r="I22" s="18"/>
    </row>
    <row r="23" spans="1:9" ht="15.5" x14ac:dyDescent="0.35">
      <c r="A23" s="3">
        <v>21</v>
      </c>
      <c r="B23" s="6">
        <v>406601.96100000001</v>
      </c>
      <c r="C23" s="9">
        <v>283290.59899999999</v>
      </c>
      <c r="D23" s="12">
        <f t="shared" si="0"/>
        <v>689892.56</v>
      </c>
      <c r="E23" s="14">
        <f t="shared" si="1"/>
        <v>0.58936997523208534</v>
      </c>
      <c r="F23" s="17">
        <f t="shared" si="2"/>
        <v>0.41063002476791455</v>
      </c>
      <c r="G23" s="14">
        <f t="shared" si="3"/>
        <v>0.58936997523208534</v>
      </c>
      <c r="H23" s="17" t="str">
        <f t="shared" si="4"/>
        <v/>
      </c>
      <c r="I23" s="18"/>
    </row>
    <row r="24" spans="1:9" ht="15.5" x14ac:dyDescent="0.35">
      <c r="A24" s="3">
        <v>22</v>
      </c>
      <c r="B24" s="6">
        <v>304826.42499999999</v>
      </c>
      <c r="C24" s="9">
        <v>465967.93599999999</v>
      </c>
      <c r="D24" s="12">
        <f t="shared" si="0"/>
        <v>770794.36100000003</v>
      </c>
      <c r="E24" s="14">
        <f t="shared" si="1"/>
        <v>0.39547049177231847</v>
      </c>
      <c r="F24" s="17">
        <f t="shared" si="2"/>
        <v>0.60452950822768148</v>
      </c>
      <c r="G24" s="14" t="str">
        <f t="shared" si="3"/>
        <v/>
      </c>
      <c r="H24" s="17">
        <f t="shared" si="4"/>
        <v>0.60452950822768148</v>
      </c>
      <c r="I24" s="18"/>
    </row>
    <row r="25" spans="1:9" ht="15.5" x14ac:dyDescent="0.35">
      <c r="A25" s="3">
        <v>23</v>
      </c>
      <c r="B25" s="6">
        <v>317689.587</v>
      </c>
      <c r="C25" s="9">
        <v>421904.50699999998</v>
      </c>
      <c r="D25" s="12">
        <f t="shared" si="0"/>
        <v>739594.09400000004</v>
      </c>
      <c r="E25" s="14">
        <f t="shared" si="1"/>
        <v>0.42954586789872334</v>
      </c>
      <c r="F25" s="17">
        <f t="shared" si="2"/>
        <v>0.5704541321012766</v>
      </c>
      <c r="G25" s="14" t="str">
        <f t="shared" si="3"/>
        <v/>
      </c>
      <c r="H25" s="17">
        <f t="shared" si="4"/>
        <v>0.5704541321012766</v>
      </c>
      <c r="I25" s="18"/>
    </row>
    <row r="26" spans="1:9" ht="15.5" x14ac:dyDescent="0.35">
      <c r="A26" s="3">
        <v>24</v>
      </c>
      <c r="B26" s="6">
        <v>284233.95500000002</v>
      </c>
      <c r="C26" s="9">
        <v>469765.717</v>
      </c>
      <c r="D26" s="12">
        <f t="shared" si="0"/>
        <v>753999.67200000002</v>
      </c>
      <c r="E26" s="14">
        <f t="shared" si="1"/>
        <v>0.37696827406577443</v>
      </c>
      <c r="F26" s="17">
        <f t="shared" si="2"/>
        <v>0.62303172593422562</v>
      </c>
      <c r="G26" s="14" t="str">
        <f t="shared" si="3"/>
        <v/>
      </c>
      <c r="H26" s="17">
        <f t="shared" si="4"/>
        <v>0.62303172593422562</v>
      </c>
      <c r="I26" s="18"/>
    </row>
    <row r="27" spans="1:9" ht="15.5" x14ac:dyDescent="0.35">
      <c r="A27" s="3">
        <v>25</v>
      </c>
      <c r="B27" s="6">
        <v>266032.72700000001</v>
      </c>
      <c r="C27" s="9">
        <v>414273.83600000001</v>
      </c>
      <c r="D27" s="12">
        <f t="shared" si="0"/>
        <v>680306.56300000008</v>
      </c>
      <c r="E27" s="14">
        <f t="shared" si="1"/>
        <v>0.39104830302805704</v>
      </c>
      <c r="F27" s="17">
        <f t="shared" si="2"/>
        <v>0.60895169697194285</v>
      </c>
      <c r="G27" s="14" t="str">
        <f t="shared" si="3"/>
        <v/>
      </c>
      <c r="H27" s="17">
        <f t="shared" si="4"/>
        <v>0.60895169697194285</v>
      </c>
      <c r="I27" s="18"/>
    </row>
    <row r="28" spans="1:9" ht="15.5" x14ac:dyDescent="0.35">
      <c r="A28" s="3">
        <v>26</v>
      </c>
      <c r="B28" s="6">
        <v>320050.25699999998</v>
      </c>
      <c r="C28" s="9">
        <v>396571.36499999999</v>
      </c>
      <c r="D28" s="12">
        <f t="shared" si="0"/>
        <v>716621.62199999997</v>
      </c>
      <c r="E28" s="14">
        <f t="shared" si="1"/>
        <v>0.44660982473118849</v>
      </c>
      <c r="F28" s="17">
        <f t="shared" si="2"/>
        <v>0.55339017526881151</v>
      </c>
      <c r="G28" s="14" t="str">
        <f t="shared" si="3"/>
        <v/>
      </c>
      <c r="H28" s="17">
        <f t="shared" si="4"/>
        <v>0.55339017526881151</v>
      </c>
      <c r="I28" s="18"/>
    </row>
    <row r="29" spans="1:9" ht="15.5" x14ac:dyDescent="0.35">
      <c r="A29" s="3">
        <v>27</v>
      </c>
      <c r="B29" s="6">
        <v>430315.77600000001</v>
      </c>
      <c r="C29" s="9">
        <v>220398.16700000002</v>
      </c>
      <c r="D29" s="12">
        <f t="shared" si="0"/>
        <v>650713.94299999997</v>
      </c>
      <c r="E29" s="14">
        <f t="shared" si="1"/>
        <v>0.66129791843111008</v>
      </c>
      <c r="F29" s="17">
        <f t="shared" si="2"/>
        <v>0.33870208156888998</v>
      </c>
      <c r="G29" s="14">
        <f t="shared" si="3"/>
        <v>0.66129791843111008</v>
      </c>
      <c r="H29" s="17" t="str">
        <f t="shared" si="4"/>
        <v/>
      </c>
      <c r="I29" s="18"/>
    </row>
    <row r="30" spans="1:9" ht="15.5" x14ac:dyDescent="0.35">
      <c r="A30" s="3">
        <v>28</v>
      </c>
      <c r="B30" s="6">
        <v>386600.27100000001</v>
      </c>
      <c r="C30" s="9">
        <v>299898.89899999998</v>
      </c>
      <c r="D30" s="12">
        <f t="shared" si="0"/>
        <v>686499.16999999993</v>
      </c>
      <c r="E30" s="14">
        <f t="shared" si="1"/>
        <v>0.56314747037494606</v>
      </c>
      <c r="F30" s="17">
        <f t="shared" si="2"/>
        <v>0.43685252962505405</v>
      </c>
      <c r="G30" s="14">
        <f t="shared" si="3"/>
        <v>0.56314747037494606</v>
      </c>
      <c r="H30" s="17" t="str">
        <f t="shared" si="4"/>
        <v/>
      </c>
      <c r="I30" s="18"/>
    </row>
    <row r="31" spans="1:9" ht="15.5" x14ac:dyDescent="0.35">
      <c r="A31" s="3">
        <v>29</v>
      </c>
      <c r="B31" s="6">
        <v>349832.03399999999</v>
      </c>
      <c r="C31" s="9">
        <v>236983.98</v>
      </c>
      <c r="D31" s="12">
        <f t="shared" si="0"/>
        <v>586816.01399999997</v>
      </c>
      <c r="E31" s="14">
        <f t="shared" si="1"/>
        <v>0.5961528411867778</v>
      </c>
      <c r="F31" s="17">
        <f t="shared" si="2"/>
        <v>0.4038471588132222</v>
      </c>
      <c r="G31" s="14">
        <f t="shared" si="3"/>
        <v>0.5961528411867778</v>
      </c>
      <c r="H31" s="17" t="str">
        <f t="shared" si="4"/>
        <v/>
      </c>
      <c r="I31" s="18"/>
    </row>
    <row r="32" spans="1:9" ht="15.5" x14ac:dyDescent="0.35">
      <c r="A32" s="3">
        <v>30</v>
      </c>
      <c r="B32" s="6">
        <v>341670.76899999997</v>
      </c>
      <c r="C32" s="9">
        <v>372111.16399999999</v>
      </c>
      <c r="D32" s="12">
        <f t="shared" si="0"/>
        <v>713781.93299999996</v>
      </c>
      <c r="E32" s="14">
        <f t="shared" si="1"/>
        <v>0.47867668429763965</v>
      </c>
      <c r="F32" s="17">
        <f t="shared" si="2"/>
        <v>0.52132331570236035</v>
      </c>
      <c r="G32" s="14" t="str">
        <f t="shared" si="3"/>
        <v/>
      </c>
      <c r="H32" s="17">
        <f t="shared" si="4"/>
        <v>0.52132331570236035</v>
      </c>
      <c r="I32" s="18"/>
    </row>
    <row r="33" spans="1:9" ht="15.5" x14ac:dyDescent="0.35">
      <c r="A33" s="3">
        <v>31</v>
      </c>
      <c r="B33" s="6">
        <v>260333.36499999999</v>
      </c>
      <c r="C33" s="9">
        <v>464375.22700000001</v>
      </c>
      <c r="D33" s="12">
        <f t="shared" si="0"/>
        <v>724708.59199999995</v>
      </c>
      <c r="E33" s="14">
        <f t="shared" si="1"/>
        <v>0.35922489104420607</v>
      </c>
      <c r="F33" s="17">
        <f t="shared" si="2"/>
        <v>0.64077510895579404</v>
      </c>
      <c r="G33" s="14" t="str">
        <f t="shared" si="3"/>
        <v/>
      </c>
      <c r="H33" s="17">
        <f t="shared" si="4"/>
        <v>0.64077510895579404</v>
      </c>
      <c r="I33" s="18"/>
    </row>
    <row r="34" spans="1:9" ht="15.5" x14ac:dyDescent="0.35">
      <c r="A34" s="3">
        <v>32</v>
      </c>
      <c r="B34" s="6">
        <v>335406.38899999997</v>
      </c>
      <c r="C34" s="9">
        <v>327409.53000000003</v>
      </c>
      <c r="D34" s="12">
        <f t="shared" si="0"/>
        <v>662815.91899999999</v>
      </c>
      <c r="E34" s="14">
        <f t="shared" si="1"/>
        <v>0.50603248863731642</v>
      </c>
      <c r="F34" s="17">
        <f t="shared" si="2"/>
        <v>0.49396751136268352</v>
      </c>
      <c r="G34" s="14">
        <f t="shared" si="3"/>
        <v>0.50603248863731642</v>
      </c>
      <c r="H34" s="17" t="str">
        <f t="shared" si="4"/>
        <v/>
      </c>
      <c r="I34" s="18"/>
    </row>
    <row r="35" spans="1:9" ht="15.5" x14ac:dyDescent="0.35">
      <c r="A35" s="3">
        <v>33</v>
      </c>
      <c r="B35" s="6">
        <v>235129.12099999998</v>
      </c>
      <c r="C35" s="9">
        <v>406486.038</v>
      </c>
      <c r="D35" s="12">
        <f t="shared" si="0"/>
        <v>641615.15899999999</v>
      </c>
      <c r="E35" s="14">
        <f t="shared" si="1"/>
        <v>0.36646441048316936</v>
      </c>
      <c r="F35" s="17">
        <f t="shared" si="2"/>
        <v>0.63353558951683064</v>
      </c>
      <c r="G35" s="14" t="str">
        <f t="shared" si="3"/>
        <v/>
      </c>
      <c r="H35" s="17">
        <f t="shared" si="4"/>
        <v>0.63353558951683064</v>
      </c>
      <c r="I35" s="18"/>
    </row>
    <row r="36" spans="1:9" ht="15.5" x14ac:dyDescent="0.35">
      <c r="A36" s="3">
        <v>34</v>
      </c>
      <c r="B36" s="6">
        <v>264139.71900000004</v>
      </c>
      <c r="C36" s="9">
        <v>372591.92599999998</v>
      </c>
      <c r="D36" s="12">
        <f t="shared" si="0"/>
        <v>636731.64500000002</v>
      </c>
      <c r="E36" s="14">
        <f t="shared" si="1"/>
        <v>0.41483680145974217</v>
      </c>
      <c r="F36" s="17">
        <f t="shared" si="2"/>
        <v>0.58516319854025778</v>
      </c>
      <c r="G36" s="14" t="str">
        <f t="shared" si="3"/>
        <v/>
      </c>
      <c r="H36" s="17">
        <f t="shared" si="4"/>
        <v>0.58516319854025778</v>
      </c>
      <c r="I36" s="18"/>
    </row>
    <row r="37" spans="1:9" ht="15.5" x14ac:dyDescent="0.35">
      <c r="A37" s="3">
        <v>35</v>
      </c>
      <c r="B37" s="6">
        <v>385926.69900000002</v>
      </c>
      <c r="C37" s="9">
        <v>332184.81099999999</v>
      </c>
      <c r="D37" s="12">
        <f t="shared" si="0"/>
        <v>718111.51</v>
      </c>
      <c r="E37" s="14">
        <f t="shared" si="1"/>
        <v>0.53741890169675743</v>
      </c>
      <c r="F37" s="17">
        <f t="shared" si="2"/>
        <v>0.46258109830324262</v>
      </c>
      <c r="G37" s="14">
        <f t="shared" si="3"/>
        <v>0.53741890169675743</v>
      </c>
      <c r="H37" s="17" t="str">
        <f t="shared" si="4"/>
        <v/>
      </c>
      <c r="I37" s="18"/>
    </row>
    <row r="38" spans="1:9" ht="15.5" x14ac:dyDescent="0.35">
      <c r="A38" s="3">
        <v>36</v>
      </c>
      <c r="B38" s="6">
        <v>287644.96400000004</v>
      </c>
      <c r="C38" s="9">
        <v>469673.66899999999</v>
      </c>
      <c r="D38" s="12">
        <f t="shared" si="0"/>
        <v>757318.63300000003</v>
      </c>
      <c r="E38" s="14">
        <f t="shared" si="1"/>
        <v>0.37982026516439882</v>
      </c>
      <c r="F38" s="17">
        <f t="shared" si="2"/>
        <v>0.62017973483560118</v>
      </c>
      <c r="G38" s="14" t="str">
        <f t="shared" si="3"/>
        <v/>
      </c>
      <c r="H38" s="17">
        <f t="shared" si="4"/>
        <v>0.62017973483560118</v>
      </c>
      <c r="I38" s="18"/>
    </row>
    <row r="39" spans="1:9" ht="15.5" x14ac:dyDescent="0.35">
      <c r="A39" s="3">
        <v>37</v>
      </c>
      <c r="B39" s="6">
        <v>352119.18900000001</v>
      </c>
      <c r="C39" s="9">
        <v>444632.53500000003</v>
      </c>
      <c r="D39" s="12">
        <f t="shared" si="0"/>
        <v>796751.72400000005</v>
      </c>
      <c r="E39" s="14">
        <f t="shared" si="1"/>
        <v>0.44194342904239514</v>
      </c>
      <c r="F39" s="17">
        <f t="shared" si="2"/>
        <v>0.55805657095760486</v>
      </c>
      <c r="G39" s="14" t="str">
        <f t="shared" si="3"/>
        <v/>
      </c>
      <c r="H39" s="17">
        <f t="shared" si="4"/>
        <v>0.55805657095760486</v>
      </c>
      <c r="I39" s="18"/>
    </row>
    <row r="40" spans="1:9" ht="15.5" x14ac:dyDescent="0.35">
      <c r="A40" s="3">
        <v>38</v>
      </c>
      <c r="B40" s="6">
        <v>320156.78700000001</v>
      </c>
      <c r="C40" s="9">
        <v>380269.53100000002</v>
      </c>
      <c r="D40" s="12">
        <f t="shared" si="0"/>
        <v>700426.31799999997</v>
      </c>
      <c r="E40" s="14">
        <f t="shared" si="1"/>
        <v>0.45708845994561847</v>
      </c>
      <c r="F40" s="17">
        <f t="shared" si="2"/>
        <v>0.54291154005438158</v>
      </c>
      <c r="G40" s="14" t="str">
        <f t="shared" si="3"/>
        <v/>
      </c>
      <c r="H40" s="17">
        <f t="shared" si="4"/>
        <v>0.54291154005438158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6953125" defaultRowHeight="12.5" x14ac:dyDescent="0.25"/>
  <cols>
    <col min="1" max="1" width="9.453125" customWidth="1"/>
    <col min="2" max="3" width="7.1796875" customWidth="1"/>
    <col min="4" max="4" width="3.26953125" hidden="1" customWidth="1"/>
    <col min="5" max="5" width="0" hidden="1" customWidth="1"/>
    <col min="6" max="7" width="8.54296875" hidden="1" customWidth="1"/>
    <col min="9" max="9" width="29" customWidth="1"/>
    <col min="10" max="10" width="14.26953125" customWidth="1"/>
    <col min="11" max="12" width="14.1796875" customWidth="1"/>
  </cols>
  <sheetData>
    <row r="1" spans="1:12" ht="15.75" customHeight="1" x14ac:dyDescent="0.3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0.50913120667471767</v>
      </c>
    </row>
    <row r="2" spans="1:12" ht="16.5" customHeight="1" x14ac:dyDescent="0.3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0.49086879332528238</v>
      </c>
    </row>
    <row r="3" spans="1:12" ht="15.75" customHeight="1" x14ac:dyDescent="0.35">
      <c r="A3" s="2">
        <v>1</v>
      </c>
      <c r="B3" s="13">
        <f>'Lopsided Margins'!E3</f>
        <v>0.87790673422443755</v>
      </c>
      <c r="C3" s="16">
        <f>'Lopsided Margins'!F3</f>
        <v>0.1220932657755625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0.53525183490398875</v>
      </c>
    </row>
    <row r="4" spans="1:12" ht="16.5" customHeight="1" x14ac:dyDescent="0.35">
      <c r="A4" s="3">
        <v>2</v>
      </c>
      <c r="B4" s="14">
        <f>'Lopsided Margins'!E4</f>
        <v>0.64324986671193951</v>
      </c>
      <c r="C4" s="17">
        <f>'Lopsided Margins'!F4</f>
        <v>0.35675013328806043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0.46474816509601113</v>
      </c>
    </row>
    <row r="5" spans="1:12" ht="15.75" customHeight="1" x14ac:dyDescent="0.35">
      <c r="A5" s="3">
        <v>3</v>
      </c>
      <c r="B5" s="14">
        <f>'Lopsided Margins'!E5</f>
        <v>0.93773799729347018</v>
      </c>
      <c r="C5" s="17">
        <f>'Lopsided Margins'!F5</f>
        <v>6.2262002706529776E-2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2.6120628229271081E-2</v>
      </c>
    </row>
    <row r="6" spans="1:12" ht="16.5" customHeight="1" x14ac:dyDescent="0.35">
      <c r="A6" s="3">
        <v>4</v>
      </c>
      <c r="B6" s="14">
        <f>'Lopsided Margins'!E6</f>
        <v>0.55233419418199958</v>
      </c>
      <c r="C6" s="17">
        <f>'Lopsided Margins'!F6</f>
        <v>0.44766580581800031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-2.6120628229271248E-2</v>
      </c>
    </row>
    <row r="7" spans="1:12" ht="16.5" customHeight="1" x14ac:dyDescent="0.35">
      <c r="A7" s="3">
        <v>5</v>
      </c>
      <c r="B7" s="14">
        <f>'Lopsided Margins'!E7</f>
        <v>0.62769103898645839</v>
      </c>
      <c r="C7" s="17">
        <f>'Lopsided Margins'!F7</f>
        <v>0.37230896101354161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35">
      <c r="A8" s="3">
        <v>6</v>
      </c>
      <c r="B8" s="14">
        <f>'Lopsided Margins'!E8</f>
        <v>0.59541646981376883</v>
      </c>
      <c r="C8" s="17">
        <f>'Lopsided Margins'!F8</f>
        <v>0.40458353018623117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35">
      <c r="A9" s="3">
        <v>7</v>
      </c>
      <c r="B9" s="14">
        <f>'Lopsided Margins'!E9</f>
        <v>0.78629662856546845</v>
      </c>
      <c r="C9" s="17">
        <f>'Lopsided Margins'!F9</f>
        <v>0.21370337143453158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35">
      <c r="A10" s="3">
        <v>8</v>
      </c>
      <c r="B10" s="14">
        <f>'Lopsided Margins'!E10</f>
        <v>0.79532997838992825</v>
      </c>
      <c r="C10" s="17">
        <f>'Lopsided Margins'!F10</f>
        <v>0.20467002161007167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2.6120628229271248E-2</v>
      </c>
      <c r="K10" s="60"/>
      <c r="L10" s="61"/>
    </row>
    <row r="11" spans="1:12" ht="15.75" customHeight="1" x14ac:dyDescent="0.35">
      <c r="A11" s="3">
        <v>9</v>
      </c>
      <c r="B11" s="14">
        <f>'Lopsided Margins'!E11</f>
        <v>0.54605572874094355</v>
      </c>
      <c r="C11" s="17">
        <f>'Lopsided Margins'!F11</f>
        <v>0.4539442712590564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35">
      <c r="A12" s="3">
        <v>10</v>
      </c>
      <c r="B12" s="14">
        <f>'Lopsided Margins'!E12</f>
        <v>0.51132743526799906</v>
      </c>
      <c r="C12" s="17">
        <f>'Lopsided Margins'!F12</f>
        <v>0.48867256473200099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35">
      <c r="A13" s="3">
        <v>11</v>
      </c>
      <c r="B13" s="14">
        <f>'Lopsided Margins'!E13</f>
        <v>0.50693497808143628</v>
      </c>
      <c r="C13" s="17">
        <f>'Lopsided Margins'!F13</f>
        <v>0.49306502191856377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35">
      <c r="A14" s="3">
        <v>12</v>
      </c>
      <c r="B14" s="14">
        <f>'Lopsided Margins'!E14</f>
        <v>0.50084159444203702</v>
      </c>
      <c r="C14" s="17">
        <f>'Lopsided Margins'!F14</f>
        <v>0.49915840555796298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35">
      <c r="A15" s="3">
        <v>13</v>
      </c>
      <c r="B15" s="14">
        <f>'Lopsided Margins'!E15</f>
        <v>0.5836677198968877</v>
      </c>
      <c r="C15" s="17">
        <f>'Lopsided Margins'!F15</f>
        <v>0.41633228010311224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35">
      <c r="A16" s="3">
        <v>14</v>
      </c>
      <c r="B16" s="14">
        <f>'Lopsided Margins'!E16</f>
        <v>0.55978225797727976</v>
      </c>
      <c r="C16" s="17">
        <f>'Lopsided Margins'!F16</f>
        <v>0.44021774202272024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5" x14ac:dyDescent="0.35">
      <c r="A17" s="3">
        <v>15</v>
      </c>
      <c r="B17" s="14">
        <f>'Lopsided Margins'!E17</f>
        <v>0.71750321668809514</v>
      </c>
      <c r="C17" s="17">
        <f>'Lopsided Margins'!F17</f>
        <v>0.28249678331190481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5" x14ac:dyDescent="0.35">
      <c r="A18" s="3">
        <v>16</v>
      </c>
      <c r="B18" s="14">
        <f>'Lopsided Margins'!E18</f>
        <v>0.4178515887171993</v>
      </c>
      <c r="C18" s="17">
        <f>'Lopsided Margins'!F18</f>
        <v>0.5821484112828007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5" x14ac:dyDescent="0.35">
      <c r="A19" s="3">
        <v>17</v>
      </c>
      <c r="B19" s="14">
        <f>'Lopsided Margins'!E19</f>
        <v>0.38567042971008986</v>
      </c>
      <c r="C19" s="17">
        <f>'Lopsided Margins'!F19</f>
        <v>0.61432957028991009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5" x14ac:dyDescent="0.35">
      <c r="A20" s="3">
        <v>18</v>
      </c>
      <c r="B20" s="14">
        <f>'Lopsided Margins'!E20</f>
        <v>0.40939546484219791</v>
      </c>
      <c r="C20" s="17">
        <f>'Lopsided Margins'!F20</f>
        <v>0.59060453515780198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5" x14ac:dyDescent="0.35">
      <c r="A21" s="3">
        <v>19</v>
      </c>
      <c r="B21" s="14">
        <f>'Lopsided Margins'!E21</f>
        <v>0.57674657587197042</v>
      </c>
      <c r="C21" s="17">
        <f>'Lopsided Margins'!F21</f>
        <v>0.42325342412802958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5" x14ac:dyDescent="0.35">
      <c r="A22" s="3">
        <v>20</v>
      </c>
      <c r="B22" s="14">
        <f>'Lopsided Margins'!E22</f>
        <v>0.416712529455744</v>
      </c>
      <c r="C22" s="17">
        <f>'Lopsided Margins'!F22</f>
        <v>0.58328747054425589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5" x14ac:dyDescent="0.35">
      <c r="A23" s="3">
        <v>21</v>
      </c>
      <c r="B23" s="14">
        <f>'Lopsided Margins'!E23</f>
        <v>0.58936997523208534</v>
      </c>
      <c r="C23" s="17">
        <f>'Lopsided Margins'!F23</f>
        <v>0.41063002476791455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5" x14ac:dyDescent="0.35">
      <c r="A24" s="3">
        <v>22</v>
      </c>
      <c r="B24" s="14">
        <f>'Lopsided Margins'!E24</f>
        <v>0.39547049177231847</v>
      </c>
      <c r="C24" s="17">
        <f>'Lopsided Margins'!F24</f>
        <v>0.60452950822768148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5" x14ac:dyDescent="0.35">
      <c r="A25" s="3">
        <v>23</v>
      </c>
      <c r="B25" s="14">
        <f>'Lopsided Margins'!E25</f>
        <v>0.42954586789872334</v>
      </c>
      <c r="C25" s="17">
        <f>'Lopsided Margins'!F25</f>
        <v>0.5704541321012766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5" x14ac:dyDescent="0.35">
      <c r="A26" s="3">
        <v>24</v>
      </c>
      <c r="B26" s="14">
        <f>'Lopsided Margins'!E26</f>
        <v>0.37696827406577443</v>
      </c>
      <c r="C26" s="17">
        <f>'Lopsided Margins'!F26</f>
        <v>0.62303172593422562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5" x14ac:dyDescent="0.35">
      <c r="A27" s="3">
        <v>25</v>
      </c>
      <c r="B27" s="14">
        <f>'Lopsided Margins'!E27</f>
        <v>0.39104830302805704</v>
      </c>
      <c r="C27" s="17">
        <f>'Lopsided Margins'!F27</f>
        <v>0.60895169697194285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5" x14ac:dyDescent="0.35">
      <c r="A28" s="3">
        <v>26</v>
      </c>
      <c r="B28" s="14">
        <f>'Lopsided Margins'!E28</f>
        <v>0.44660982473118849</v>
      </c>
      <c r="C28" s="17">
        <f>'Lopsided Margins'!F28</f>
        <v>0.55339017526881151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5" x14ac:dyDescent="0.35">
      <c r="A29" s="3">
        <v>27</v>
      </c>
      <c r="B29" s="14">
        <f>'Lopsided Margins'!E29</f>
        <v>0.66129791843111008</v>
      </c>
      <c r="C29" s="17">
        <f>'Lopsided Margins'!F29</f>
        <v>0.33870208156888998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5" x14ac:dyDescent="0.35">
      <c r="A30" s="3">
        <v>28</v>
      </c>
      <c r="B30" s="14">
        <f>'Lopsided Margins'!E30</f>
        <v>0.56314747037494606</v>
      </c>
      <c r="C30" s="17">
        <f>'Lopsided Margins'!F30</f>
        <v>0.43685252962505405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5" x14ac:dyDescent="0.35">
      <c r="A31" s="3">
        <v>29</v>
      </c>
      <c r="B31" s="14">
        <f>'Lopsided Margins'!E31</f>
        <v>0.5961528411867778</v>
      </c>
      <c r="C31" s="17">
        <f>'Lopsided Margins'!F31</f>
        <v>0.4038471588132222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5" x14ac:dyDescent="0.35">
      <c r="A32" s="3">
        <v>30</v>
      </c>
      <c r="B32" s="14">
        <f>'Lopsided Margins'!E32</f>
        <v>0.47867668429763965</v>
      </c>
      <c r="C32" s="17">
        <f>'Lopsided Margins'!F32</f>
        <v>0.52132331570236035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5" x14ac:dyDescent="0.35">
      <c r="A33" s="3">
        <v>31</v>
      </c>
      <c r="B33" s="14">
        <f>'Lopsided Margins'!E33</f>
        <v>0.35922489104420607</v>
      </c>
      <c r="C33" s="17">
        <f>'Lopsided Margins'!F33</f>
        <v>0.64077510895579404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5" x14ac:dyDescent="0.35">
      <c r="A34" s="3">
        <v>32</v>
      </c>
      <c r="B34" s="14">
        <f>'Lopsided Margins'!E34</f>
        <v>0.50603248863731642</v>
      </c>
      <c r="C34" s="17">
        <f>'Lopsided Margins'!F34</f>
        <v>0.49396751136268352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5" x14ac:dyDescent="0.35">
      <c r="A35" s="3">
        <v>33</v>
      </c>
      <c r="B35" s="14">
        <f>'Lopsided Margins'!E35</f>
        <v>0.36646441048316936</v>
      </c>
      <c r="C35" s="17">
        <f>'Lopsided Margins'!F35</f>
        <v>0.63353558951683064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5" x14ac:dyDescent="0.35">
      <c r="A36" s="3">
        <v>34</v>
      </c>
      <c r="B36" s="14">
        <f>'Lopsided Margins'!E36</f>
        <v>0.41483680145974217</v>
      </c>
      <c r="C36" s="17">
        <f>'Lopsided Margins'!F36</f>
        <v>0.58516319854025778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5" x14ac:dyDescent="0.35">
      <c r="A37" s="3">
        <v>35</v>
      </c>
      <c r="B37" s="14">
        <f>'Lopsided Margins'!E37</f>
        <v>0.53741890169675743</v>
      </c>
      <c r="C37" s="17">
        <f>'Lopsided Margins'!F37</f>
        <v>0.46258109830324262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5" x14ac:dyDescent="0.35">
      <c r="A38" s="3">
        <v>36</v>
      </c>
      <c r="B38" s="14">
        <f>'Lopsided Margins'!E38</f>
        <v>0.37982026516439882</v>
      </c>
      <c r="C38" s="17">
        <f>'Lopsided Margins'!F38</f>
        <v>0.62017973483560118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5" x14ac:dyDescent="0.35">
      <c r="A39" s="3">
        <v>37</v>
      </c>
      <c r="B39" s="14">
        <f>'Lopsided Margins'!E39</f>
        <v>0.44194342904239514</v>
      </c>
      <c r="C39" s="17">
        <f>'Lopsided Margins'!F39</f>
        <v>0.55805657095760486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5" x14ac:dyDescent="0.35">
      <c r="A40" s="3">
        <v>38</v>
      </c>
      <c r="B40" s="14">
        <f>'Lopsided Margins'!E40</f>
        <v>0.45708845994561847</v>
      </c>
      <c r="C40" s="17">
        <f>'Lopsided Margins'!F40</f>
        <v>0.54291154005438158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3" width="10.1796875" style="10" customWidth="1"/>
    <col min="4" max="4" width="12" style="10" customWidth="1"/>
    <col min="5" max="6" width="10.1796875" style="10" customWidth="1"/>
    <col min="7" max="7" width="17.54296875" style="10" customWidth="1"/>
    <col min="8" max="8" width="10.1796875" style="10" customWidth="1"/>
    <col min="9" max="9" width="9.26953125" style="10" customWidth="1"/>
    <col min="10" max="11" width="11.453125" style="10" customWidth="1"/>
    <col min="12" max="12" width="9.1796875" style="10" bestFit="1"/>
    <col min="13" max="13" width="27.7265625" style="10" customWidth="1"/>
    <col min="14" max="14" width="9" style="10" customWidth="1"/>
    <col min="15" max="15" width="20.26953125" style="10" customWidth="1"/>
    <col min="16" max="17" width="30.453125" style="10" customWidth="1"/>
    <col min="18" max="18" width="9.1796875" style="10" bestFit="1"/>
    <col min="19" max="16384" width="9.1796875" style="10"/>
  </cols>
  <sheetData>
    <row r="1" spans="1:17" ht="16.5" customHeight="1" x14ac:dyDescent="0.3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3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6356844.7019999996</v>
      </c>
      <c r="P2" s="47">
        <f>O2/SUM(D2:D40)</f>
        <v>0.24591245896344044</v>
      </c>
      <c r="Q2" s="49"/>
    </row>
    <row r="3" spans="1:17" ht="16.5" customHeight="1" x14ac:dyDescent="0.35">
      <c r="A3" s="2">
        <v>1</v>
      </c>
      <c r="B3" s="6">
        <f>'Lopsided Margins'!B3</f>
        <v>384155.52</v>
      </c>
      <c r="C3" s="9">
        <f>'Lopsided Margins'!C3</f>
        <v>53425.722999999998</v>
      </c>
      <c r="D3" s="12">
        <f t="shared" ref="D3:D40" si="0">SUM(B3:C3)</f>
        <v>437581.24300000002</v>
      </c>
      <c r="E3" s="42">
        <f t="shared" ref="E3:E40" si="1">IF(MAX(B3:C3)=B3,0,B3)</f>
        <v>0</v>
      </c>
      <c r="F3" s="43">
        <f t="shared" ref="F3:F40" si="2">IF(MAX(B3:C3)=B3,C3,0)</f>
        <v>53425.722999999998</v>
      </c>
      <c r="G3" s="12">
        <f t="shared" ref="G3:G40" si="3">D3/2</f>
        <v>218790.62150000001</v>
      </c>
      <c r="H3" s="42">
        <f t="shared" ref="H3:H40" si="4">IF(MAX(B3:C3)=B3,B3-G3,0)</f>
        <v>165364.89850000001</v>
      </c>
      <c r="I3" s="43">
        <f t="shared" ref="I3:I40" si="5">IF(MAX(B3:C3)=B3,0,C3-G3)</f>
        <v>0</v>
      </c>
      <c r="J3" s="42">
        <f t="shared" ref="J3:J40" si="6">MAX(E3,H3)</f>
        <v>165364.89850000001</v>
      </c>
      <c r="K3" s="43">
        <f t="shared" ref="K3:K40" si="7">MAX(F3,I3)</f>
        <v>53425.722999999998</v>
      </c>
      <c r="L3" s="18"/>
      <c r="M3" s="53"/>
      <c r="N3" s="22" t="s">
        <v>3</v>
      </c>
      <c r="O3" s="46">
        <f>SUM(K2:K40)</f>
        <v>6568170.8275000006</v>
      </c>
      <c r="P3" s="48">
        <f>O3/SUM(D2:D40)</f>
        <v>0.25408754103655951</v>
      </c>
      <c r="Q3" s="49"/>
    </row>
    <row r="4" spans="1:17" ht="16.5" customHeight="1" x14ac:dyDescent="0.35">
      <c r="A4" s="3">
        <v>2</v>
      </c>
      <c r="B4" s="6">
        <f>'Lopsided Margins'!B4</f>
        <v>327555.95699999999</v>
      </c>
      <c r="C4" s="9">
        <f>'Lopsided Margins'!C4</f>
        <v>181664.44699999999</v>
      </c>
      <c r="D4" s="12">
        <f t="shared" si="0"/>
        <v>509220.40399999998</v>
      </c>
      <c r="E4" s="6">
        <f t="shared" si="1"/>
        <v>0</v>
      </c>
      <c r="F4" s="9">
        <f t="shared" si="2"/>
        <v>181664.44699999999</v>
      </c>
      <c r="G4" s="12">
        <f t="shared" si="3"/>
        <v>254610.20199999999</v>
      </c>
      <c r="H4" s="6">
        <f t="shared" si="4"/>
        <v>72945.755000000005</v>
      </c>
      <c r="I4" s="9">
        <f t="shared" si="5"/>
        <v>0</v>
      </c>
      <c r="J4" s="6">
        <f t="shared" si="6"/>
        <v>72945.755000000005</v>
      </c>
      <c r="K4" s="9">
        <f t="shared" si="7"/>
        <v>181664.44699999999</v>
      </c>
      <c r="L4" s="18"/>
    </row>
    <row r="5" spans="1:17" x14ac:dyDescent="0.35">
      <c r="A5" s="3">
        <v>3</v>
      </c>
      <c r="B5" s="6">
        <f>'Lopsided Margins'!B5</f>
        <v>590842.23600000003</v>
      </c>
      <c r="C5" s="9">
        <f>'Lopsided Margins'!C5</f>
        <v>39229.53</v>
      </c>
      <c r="D5" s="12">
        <f t="shared" si="0"/>
        <v>630071.76600000006</v>
      </c>
      <c r="E5" s="6">
        <f t="shared" si="1"/>
        <v>0</v>
      </c>
      <c r="F5" s="9">
        <f t="shared" si="2"/>
        <v>39229.53</v>
      </c>
      <c r="G5" s="12">
        <f t="shared" si="3"/>
        <v>315035.88300000003</v>
      </c>
      <c r="H5" s="6">
        <f t="shared" si="4"/>
        <v>275806.353</v>
      </c>
      <c r="I5" s="9">
        <f t="shared" si="5"/>
        <v>0</v>
      </c>
      <c r="J5" s="6">
        <f t="shared" si="6"/>
        <v>275806.353</v>
      </c>
      <c r="K5" s="9">
        <f t="shared" si="7"/>
        <v>39229.53</v>
      </c>
      <c r="L5" s="18"/>
      <c r="M5" s="54" t="s">
        <v>8</v>
      </c>
      <c r="N5" s="55"/>
      <c r="O5" s="55"/>
      <c r="P5" s="56"/>
      <c r="Q5" s="49"/>
    </row>
    <row r="6" spans="1:17" x14ac:dyDescent="0.35">
      <c r="A6" s="3">
        <v>4</v>
      </c>
      <c r="B6" s="6">
        <f>'Lopsided Margins'!B6</f>
        <v>371967.837</v>
      </c>
      <c r="C6" s="9">
        <f>'Lopsided Margins'!C6</f>
        <v>301479.21900000004</v>
      </c>
      <c r="D6" s="12">
        <f t="shared" si="0"/>
        <v>673447.0560000001</v>
      </c>
      <c r="E6" s="6">
        <f t="shared" si="1"/>
        <v>0</v>
      </c>
      <c r="F6" s="9">
        <f t="shared" si="2"/>
        <v>301479.21900000004</v>
      </c>
      <c r="G6" s="12">
        <f t="shared" si="3"/>
        <v>336723.52800000005</v>
      </c>
      <c r="H6" s="6">
        <f t="shared" si="4"/>
        <v>35244.30899999995</v>
      </c>
      <c r="I6" s="9">
        <f t="shared" si="5"/>
        <v>0</v>
      </c>
      <c r="J6" s="6">
        <f t="shared" si="6"/>
        <v>35244.30899999995</v>
      </c>
      <c r="K6" s="9">
        <f t="shared" si="7"/>
        <v>301479.21900000004</v>
      </c>
      <c r="L6" s="18"/>
      <c r="M6" s="19" t="str">
        <f>IF(MAX(P2:P3)=P2,N3,N2)</f>
        <v>Dem</v>
      </c>
      <c r="N6" s="57" t="s">
        <v>21</v>
      </c>
      <c r="O6" s="57"/>
      <c r="P6" s="58"/>
    </row>
    <row r="7" spans="1:17" ht="16.5" customHeight="1" x14ac:dyDescent="0.35">
      <c r="A7" s="3">
        <v>5</v>
      </c>
      <c r="B7" s="6">
        <f>'Lopsided Margins'!B7</f>
        <v>419475.663</v>
      </c>
      <c r="C7" s="9">
        <f>'Lopsided Margins'!C7</f>
        <v>248807.99400000001</v>
      </c>
      <c r="D7" s="12">
        <f t="shared" si="0"/>
        <v>668283.65700000001</v>
      </c>
      <c r="E7" s="6">
        <f t="shared" si="1"/>
        <v>0</v>
      </c>
      <c r="F7" s="9">
        <f t="shared" si="2"/>
        <v>248807.99400000001</v>
      </c>
      <c r="G7" s="12">
        <f t="shared" si="3"/>
        <v>334141.8285</v>
      </c>
      <c r="H7" s="6">
        <f t="shared" si="4"/>
        <v>85333.834499999997</v>
      </c>
      <c r="I7" s="9">
        <f t="shared" si="5"/>
        <v>0</v>
      </c>
      <c r="J7" s="6">
        <f t="shared" si="6"/>
        <v>85333.834499999997</v>
      </c>
      <c r="K7" s="9">
        <f t="shared" si="7"/>
        <v>248807.99400000001</v>
      </c>
      <c r="L7" s="18"/>
      <c r="M7" s="20"/>
      <c r="N7" s="59">
        <f>(MAX(O2:O3)-MIN(O2:O3))/SUM(D2:D40)</f>
        <v>8.1750820731190284E-3</v>
      </c>
      <c r="O7" s="60"/>
      <c r="P7" s="61"/>
    </row>
    <row r="8" spans="1:17" x14ac:dyDescent="0.35">
      <c r="A8" s="3">
        <v>6</v>
      </c>
      <c r="B8" s="6">
        <f>'Lopsided Margins'!B8</f>
        <v>426900.41800000001</v>
      </c>
      <c r="C8" s="9">
        <f>'Lopsided Margins'!C8</f>
        <v>290077.42800000001</v>
      </c>
      <c r="D8" s="12">
        <f t="shared" si="0"/>
        <v>716977.84600000002</v>
      </c>
      <c r="E8" s="6">
        <f t="shared" si="1"/>
        <v>0</v>
      </c>
      <c r="F8" s="9">
        <f t="shared" si="2"/>
        <v>290077.42800000001</v>
      </c>
      <c r="G8" s="12">
        <f t="shared" si="3"/>
        <v>358488.92300000001</v>
      </c>
      <c r="H8" s="6">
        <f t="shared" si="4"/>
        <v>68411.494999999995</v>
      </c>
      <c r="I8" s="9">
        <f t="shared" si="5"/>
        <v>0</v>
      </c>
      <c r="J8" s="6">
        <f t="shared" si="6"/>
        <v>68411.494999999995</v>
      </c>
      <c r="K8" s="9">
        <f t="shared" si="7"/>
        <v>290077.42800000001</v>
      </c>
      <c r="L8" s="18"/>
    </row>
    <row r="9" spans="1:17" x14ac:dyDescent="0.35">
      <c r="A9" s="3">
        <v>7</v>
      </c>
      <c r="B9" s="6">
        <f>'Lopsided Margins'!B9</f>
        <v>609232.429</v>
      </c>
      <c r="C9" s="9">
        <f>'Lopsided Margins'!C9</f>
        <v>165580.03599999999</v>
      </c>
      <c r="D9" s="12">
        <f t="shared" si="0"/>
        <v>774812.46499999997</v>
      </c>
      <c r="E9" s="6">
        <f t="shared" si="1"/>
        <v>0</v>
      </c>
      <c r="F9" s="9">
        <f t="shared" si="2"/>
        <v>165580.03599999999</v>
      </c>
      <c r="G9" s="12">
        <f t="shared" si="3"/>
        <v>387406.23249999998</v>
      </c>
      <c r="H9" s="6">
        <f t="shared" si="4"/>
        <v>221826.19650000002</v>
      </c>
      <c r="I9" s="9">
        <f t="shared" si="5"/>
        <v>0</v>
      </c>
      <c r="J9" s="6">
        <f t="shared" si="6"/>
        <v>221826.19650000002</v>
      </c>
      <c r="K9" s="9">
        <f t="shared" si="7"/>
        <v>165580.03599999999</v>
      </c>
      <c r="L9" s="18"/>
    </row>
    <row r="10" spans="1:17" x14ac:dyDescent="0.35">
      <c r="A10" s="3">
        <v>8</v>
      </c>
      <c r="B10" s="6">
        <f>'Lopsided Margins'!B10</f>
        <v>436025.97700000001</v>
      </c>
      <c r="C10" s="9">
        <f>'Lopsided Margins'!C10</f>
        <v>112206.818</v>
      </c>
      <c r="D10" s="12">
        <f t="shared" si="0"/>
        <v>548232.79500000004</v>
      </c>
      <c r="E10" s="6">
        <f t="shared" si="1"/>
        <v>0</v>
      </c>
      <c r="F10" s="9">
        <f t="shared" si="2"/>
        <v>112206.818</v>
      </c>
      <c r="G10" s="12">
        <f t="shared" si="3"/>
        <v>274116.39750000002</v>
      </c>
      <c r="H10" s="6">
        <f t="shared" si="4"/>
        <v>161909.57949999999</v>
      </c>
      <c r="I10" s="9">
        <f t="shared" si="5"/>
        <v>0</v>
      </c>
      <c r="J10" s="6">
        <f t="shared" si="6"/>
        <v>161909.57949999999</v>
      </c>
      <c r="K10" s="9">
        <f t="shared" si="7"/>
        <v>112206.818</v>
      </c>
      <c r="L10" s="18"/>
    </row>
    <row r="11" spans="1:17" x14ac:dyDescent="0.35">
      <c r="A11" s="3">
        <v>9</v>
      </c>
      <c r="B11" s="6">
        <f>'Lopsided Margins'!B11</f>
        <v>392450.93700000003</v>
      </c>
      <c r="C11" s="9">
        <f>'Lopsided Margins'!C11</f>
        <v>326250.31700000004</v>
      </c>
      <c r="D11" s="12">
        <f t="shared" si="0"/>
        <v>718701.25400000007</v>
      </c>
      <c r="E11" s="6">
        <f t="shared" si="1"/>
        <v>0</v>
      </c>
      <c r="F11" s="9">
        <f t="shared" si="2"/>
        <v>326250.31700000004</v>
      </c>
      <c r="G11" s="12">
        <f t="shared" si="3"/>
        <v>359350.62700000004</v>
      </c>
      <c r="H11" s="6">
        <f t="shared" si="4"/>
        <v>33100.31</v>
      </c>
      <c r="I11" s="9">
        <f t="shared" si="5"/>
        <v>0</v>
      </c>
      <c r="J11" s="6">
        <f t="shared" si="6"/>
        <v>33100.31</v>
      </c>
      <c r="K11" s="9">
        <f t="shared" si="7"/>
        <v>326250.31700000004</v>
      </c>
      <c r="L11" s="18"/>
    </row>
    <row r="12" spans="1:17" x14ac:dyDescent="0.35">
      <c r="A12" s="3">
        <v>10</v>
      </c>
      <c r="B12" s="6">
        <f>'Lopsided Margins'!B12</f>
        <v>329673.42599999998</v>
      </c>
      <c r="C12" s="9">
        <f>'Lopsided Margins'!C12</f>
        <v>315066.91700000002</v>
      </c>
      <c r="D12" s="12">
        <f t="shared" si="0"/>
        <v>644740.34299999999</v>
      </c>
      <c r="E12" s="6">
        <f t="shared" si="1"/>
        <v>0</v>
      </c>
      <c r="F12" s="9">
        <f t="shared" si="2"/>
        <v>315066.91700000002</v>
      </c>
      <c r="G12" s="12">
        <f t="shared" si="3"/>
        <v>322370.1715</v>
      </c>
      <c r="H12" s="6">
        <f t="shared" si="4"/>
        <v>7303.2544999999809</v>
      </c>
      <c r="I12" s="9">
        <f t="shared" si="5"/>
        <v>0</v>
      </c>
      <c r="J12" s="6">
        <f t="shared" si="6"/>
        <v>7303.2544999999809</v>
      </c>
      <c r="K12" s="9">
        <f t="shared" si="7"/>
        <v>315066.91700000002</v>
      </c>
      <c r="L12" s="18"/>
    </row>
    <row r="13" spans="1:17" x14ac:dyDescent="0.35">
      <c r="A13" s="3">
        <v>11</v>
      </c>
      <c r="B13" s="6">
        <f>'Lopsided Margins'!B13</f>
        <v>343796.01899999997</v>
      </c>
      <c r="C13" s="9">
        <f>'Lopsided Margins'!C13</f>
        <v>334389.614</v>
      </c>
      <c r="D13" s="12">
        <f t="shared" si="0"/>
        <v>678185.63299999991</v>
      </c>
      <c r="E13" s="6">
        <f t="shared" si="1"/>
        <v>0</v>
      </c>
      <c r="F13" s="9">
        <f t="shared" si="2"/>
        <v>334389.614</v>
      </c>
      <c r="G13" s="12">
        <f t="shared" si="3"/>
        <v>339092.81649999996</v>
      </c>
      <c r="H13" s="6">
        <f t="shared" si="4"/>
        <v>4703.202500000014</v>
      </c>
      <c r="I13" s="9">
        <f t="shared" si="5"/>
        <v>0</v>
      </c>
      <c r="J13" s="6">
        <f t="shared" si="6"/>
        <v>4703.202500000014</v>
      </c>
      <c r="K13" s="9">
        <f t="shared" si="7"/>
        <v>334389.614</v>
      </c>
      <c r="L13" s="18"/>
    </row>
    <row r="14" spans="1:17" x14ac:dyDescent="0.35">
      <c r="A14" s="3">
        <v>12</v>
      </c>
      <c r="B14" s="6">
        <f>'Lopsided Margins'!B14</f>
        <v>377442.217</v>
      </c>
      <c r="C14" s="9">
        <f>'Lopsided Margins'!C14</f>
        <v>376173.739</v>
      </c>
      <c r="D14" s="12">
        <f t="shared" si="0"/>
        <v>753615.95600000001</v>
      </c>
      <c r="E14" s="6">
        <f t="shared" si="1"/>
        <v>0</v>
      </c>
      <c r="F14" s="9">
        <f t="shared" si="2"/>
        <v>376173.739</v>
      </c>
      <c r="G14" s="12">
        <f t="shared" si="3"/>
        <v>376807.978</v>
      </c>
      <c r="H14" s="6">
        <f t="shared" si="4"/>
        <v>634.2390000000014</v>
      </c>
      <c r="I14" s="9">
        <f t="shared" si="5"/>
        <v>0</v>
      </c>
      <c r="J14" s="6">
        <f t="shared" si="6"/>
        <v>634.2390000000014</v>
      </c>
      <c r="K14" s="9">
        <f t="shared" si="7"/>
        <v>376173.739</v>
      </c>
      <c r="L14" s="18"/>
    </row>
    <row r="15" spans="1:17" x14ac:dyDescent="0.35">
      <c r="A15" s="3">
        <v>13</v>
      </c>
      <c r="B15" s="6">
        <f>'Lopsided Margins'!B15</f>
        <v>434198.56599999999</v>
      </c>
      <c r="C15" s="9">
        <f>'Lopsided Margins'!C15</f>
        <v>309715.39600000001</v>
      </c>
      <c r="D15" s="12">
        <f t="shared" si="0"/>
        <v>743913.96200000006</v>
      </c>
      <c r="E15" s="6">
        <f t="shared" si="1"/>
        <v>0</v>
      </c>
      <c r="F15" s="9">
        <f t="shared" si="2"/>
        <v>309715.39600000001</v>
      </c>
      <c r="G15" s="12">
        <f t="shared" si="3"/>
        <v>371956.98100000003</v>
      </c>
      <c r="H15" s="6">
        <f t="shared" si="4"/>
        <v>62241.584999999963</v>
      </c>
      <c r="I15" s="9">
        <f t="shared" si="5"/>
        <v>0</v>
      </c>
      <c r="J15" s="6">
        <f t="shared" si="6"/>
        <v>62241.584999999963</v>
      </c>
      <c r="K15" s="9">
        <f t="shared" si="7"/>
        <v>309715.39600000001</v>
      </c>
      <c r="L15" s="18"/>
    </row>
    <row r="16" spans="1:17" x14ac:dyDescent="0.35">
      <c r="A16" s="3">
        <v>14</v>
      </c>
      <c r="B16" s="6">
        <f>'Lopsided Margins'!B16</f>
        <v>400638.924</v>
      </c>
      <c r="C16" s="9">
        <f>'Lopsided Margins'!C16</f>
        <v>315066.01</v>
      </c>
      <c r="D16" s="12">
        <f t="shared" si="0"/>
        <v>715704.93400000001</v>
      </c>
      <c r="E16" s="6">
        <f t="shared" si="1"/>
        <v>0</v>
      </c>
      <c r="F16" s="9">
        <f t="shared" si="2"/>
        <v>315066.01</v>
      </c>
      <c r="G16" s="12">
        <f t="shared" si="3"/>
        <v>357852.467</v>
      </c>
      <c r="H16" s="6">
        <f t="shared" si="4"/>
        <v>42786.456999999995</v>
      </c>
      <c r="I16" s="9">
        <f t="shared" si="5"/>
        <v>0</v>
      </c>
      <c r="J16" s="6">
        <f t="shared" si="6"/>
        <v>42786.456999999995</v>
      </c>
      <c r="K16" s="9">
        <f t="shared" si="7"/>
        <v>315066.01</v>
      </c>
      <c r="L16" s="18"/>
    </row>
    <row r="17" spans="1:12" x14ac:dyDescent="0.35">
      <c r="A17" s="3">
        <v>15</v>
      </c>
      <c r="B17" s="6">
        <f>'Lopsided Margins'!B17</f>
        <v>510924.31700000004</v>
      </c>
      <c r="C17" s="9">
        <f>'Lopsided Margins'!C17</f>
        <v>201162.13099999999</v>
      </c>
      <c r="D17" s="12">
        <f t="shared" si="0"/>
        <v>712086.44800000009</v>
      </c>
      <c r="E17" s="6">
        <f t="shared" si="1"/>
        <v>0</v>
      </c>
      <c r="F17" s="9">
        <f t="shared" si="2"/>
        <v>201162.13099999999</v>
      </c>
      <c r="G17" s="12">
        <f t="shared" si="3"/>
        <v>356043.22400000005</v>
      </c>
      <c r="H17" s="6">
        <f t="shared" si="4"/>
        <v>154881.09299999999</v>
      </c>
      <c r="I17" s="9">
        <f t="shared" si="5"/>
        <v>0</v>
      </c>
      <c r="J17" s="6">
        <f t="shared" si="6"/>
        <v>154881.09299999999</v>
      </c>
      <c r="K17" s="9">
        <f t="shared" si="7"/>
        <v>201162.13099999999</v>
      </c>
      <c r="L17" s="18"/>
    </row>
    <row r="18" spans="1:12" x14ac:dyDescent="0.35">
      <c r="A18" s="3">
        <v>16</v>
      </c>
      <c r="B18" s="6">
        <f>'Lopsided Margins'!B18</f>
        <v>279424.89500000002</v>
      </c>
      <c r="C18" s="9">
        <f>'Lopsided Margins'!C18</f>
        <v>389293.14399999997</v>
      </c>
      <c r="D18" s="12">
        <f t="shared" si="0"/>
        <v>668718.03899999999</v>
      </c>
      <c r="E18" s="6">
        <f t="shared" si="1"/>
        <v>279424.89500000002</v>
      </c>
      <c r="F18" s="9">
        <f t="shared" si="2"/>
        <v>0</v>
      </c>
      <c r="G18" s="12">
        <f t="shared" si="3"/>
        <v>334359.01949999999</v>
      </c>
      <c r="H18" s="6">
        <f t="shared" si="4"/>
        <v>0</v>
      </c>
      <c r="I18" s="9">
        <f t="shared" si="5"/>
        <v>54934.124499999976</v>
      </c>
      <c r="J18" s="6">
        <f t="shared" si="6"/>
        <v>279424.89500000002</v>
      </c>
      <c r="K18" s="9">
        <f t="shared" si="7"/>
        <v>54934.124499999976</v>
      </c>
      <c r="L18" s="18"/>
    </row>
    <row r="19" spans="1:12" x14ac:dyDescent="0.35">
      <c r="A19" s="3">
        <v>17</v>
      </c>
      <c r="B19" s="6">
        <f>'Lopsided Margins'!B19</f>
        <v>232867.94699999999</v>
      </c>
      <c r="C19" s="9">
        <f>'Lopsided Margins'!C19</f>
        <v>370932.42000000004</v>
      </c>
      <c r="D19" s="12">
        <f t="shared" si="0"/>
        <v>603800.36700000009</v>
      </c>
      <c r="E19" s="6">
        <f t="shared" si="1"/>
        <v>232867.94699999999</v>
      </c>
      <c r="F19" s="9">
        <f t="shared" si="2"/>
        <v>0</v>
      </c>
      <c r="G19" s="12">
        <f t="shared" si="3"/>
        <v>301900.18350000004</v>
      </c>
      <c r="H19" s="6">
        <f t="shared" si="4"/>
        <v>0</v>
      </c>
      <c r="I19" s="9">
        <f t="shared" si="5"/>
        <v>69032.236499999999</v>
      </c>
      <c r="J19" s="6">
        <f t="shared" si="6"/>
        <v>232867.94699999999</v>
      </c>
      <c r="K19" s="9">
        <f t="shared" si="7"/>
        <v>69032.236499999999</v>
      </c>
      <c r="L19" s="18"/>
    </row>
    <row r="20" spans="1:12" x14ac:dyDescent="0.35">
      <c r="A20" s="3">
        <v>18</v>
      </c>
      <c r="B20" s="6">
        <f>'Lopsided Margins'!B20</f>
        <v>273155.489</v>
      </c>
      <c r="C20" s="9">
        <f>'Lopsided Margins'!C20</f>
        <v>394061.20600000001</v>
      </c>
      <c r="D20" s="12">
        <f t="shared" si="0"/>
        <v>667216.69500000007</v>
      </c>
      <c r="E20" s="6">
        <f t="shared" si="1"/>
        <v>273155.489</v>
      </c>
      <c r="F20" s="9">
        <f t="shared" si="2"/>
        <v>0</v>
      </c>
      <c r="G20" s="12">
        <f t="shared" si="3"/>
        <v>333608.34750000003</v>
      </c>
      <c r="H20" s="6">
        <f t="shared" si="4"/>
        <v>0</v>
      </c>
      <c r="I20" s="9">
        <f t="shared" si="5"/>
        <v>60452.858499999973</v>
      </c>
      <c r="J20" s="6">
        <f t="shared" si="6"/>
        <v>273155.489</v>
      </c>
      <c r="K20" s="9">
        <f t="shared" si="7"/>
        <v>60452.858499999973</v>
      </c>
      <c r="L20" s="18"/>
    </row>
    <row r="21" spans="1:12" x14ac:dyDescent="0.35">
      <c r="A21" s="3">
        <v>19</v>
      </c>
      <c r="B21" s="6">
        <f>'Lopsided Margins'!B21</f>
        <v>403682.495</v>
      </c>
      <c r="C21" s="9">
        <f>'Lopsided Margins'!C21</f>
        <v>296247.96299999999</v>
      </c>
      <c r="D21" s="12">
        <f t="shared" si="0"/>
        <v>699930.45799999998</v>
      </c>
      <c r="E21" s="6">
        <f t="shared" si="1"/>
        <v>0</v>
      </c>
      <c r="F21" s="9">
        <f t="shared" si="2"/>
        <v>296247.96299999999</v>
      </c>
      <c r="G21" s="12">
        <f t="shared" si="3"/>
        <v>349965.22899999999</v>
      </c>
      <c r="H21" s="6">
        <f t="shared" si="4"/>
        <v>53717.266000000003</v>
      </c>
      <c r="I21" s="9">
        <f t="shared" si="5"/>
        <v>0</v>
      </c>
      <c r="J21" s="6">
        <f t="shared" si="6"/>
        <v>53717.266000000003</v>
      </c>
      <c r="K21" s="9">
        <f t="shared" si="7"/>
        <v>296247.96299999999</v>
      </c>
      <c r="L21" s="18"/>
    </row>
    <row r="22" spans="1:12" x14ac:dyDescent="0.35">
      <c r="A22" s="3">
        <v>20</v>
      </c>
      <c r="B22" s="6">
        <f>'Lopsided Margins'!B22</f>
        <v>273901.10600000003</v>
      </c>
      <c r="C22" s="9">
        <f>'Lopsided Margins'!C22</f>
        <v>383389.2</v>
      </c>
      <c r="D22" s="12">
        <f t="shared" si="0"/>
        <v>657290.3060000001</v>
      </c>
      <c r="E22" s="6">
        <f t="shared" si="1"/>
        <v>273901.10600000003</v>
      </c>
      <c r="F22" s="9">
        <f t="shared" si="2"/>
        <v>0</v>
      </c>
      <c r="G22" s="12">
        <f t="shared" si="3"/>
        <v>328645.15300000005</v>
      </c>
      <c r="H22" s="6">
        <f t="shared" si="4"/>
        <v>0</v>
      </c>
      <c r="I22" s="9">
        <f t="shared" si="5"/>
        <v>54744.046999999962</v>
      </c>
      <c r="J22" s="6">
        <f t="shared" si="6"/>
        <v>273901.10600000003</v>
      </c>
      <c r="K22" s="9">
        <f t="shared" si="7"/>
        <v>54744.046999999962</v>
      </c>
      <c r="L22" s="18"/>
    </row>
    <row r="23" spans="1:12" x14ac:dyDescent="0.35">
      <c r="A23" s="3">
        <v>21</v>
      </c>
      <c r="B23" s="6">
        <f>'Lopsided Margins'!B23</f>
        <v>406601.96100000001</v>
      </c>
      <c r="C23" s="9">
        <f>'Lopsided Margins'!C23</f>
        <v>283290.59899999999</v>
      </c>
      <c r="D23" s="12">
        <f t="shared" si="0"/>
        <v>689892.56</v>
      </c>
      <c r="E23" s="6">
        <f t="shared" si="1"/>
        <v>0</v>
      </c>
      <c r="F23" s="9">
        <f t="shared" si="2"/>
        <v>283290.59899999999</v>
      </c>
      <c r="G23" s="12">
        <f t="shared" si="3"/>
        <v>344946.28</v>
      </c>
      <c r="H23" s="6">
        <f t="shared" si="4"/>
        <v>61655.680999999982</v>
      </c>
      <c r="I23" s="9">
        <f t="shared" si="5"/>
        <v>0</v>
      </c>
      <c r="J23" s="6">
        <f t="shared" si="6"/>
        <v>61655.680999999982</v>
      </c>
      <c r="K23" s="9">
        <f t="shared" si="7"/>
        <v>283290.59899999999</v>
      </c>
      <c r="L23" s="18"/>
    </row>
    <row r="24" spans="1:12" x14ac:dyDescent="0.35">
      <c r="A24" s="3">
        <v>22</v>
      </c>
      <c r="B24" s="6">
        <f>'Lopsided Margins'!B24</f>
        <v>304826.42499999999</v>
      </c>
      <c r="C24" s="9">
        <f>'Lopsided Margins'!C24</f>
        <v>465967.93599999999</v>
      </c>
      <c r="D24" s="12">
        <f t="shared" si="0"/>
        <v>770794.36100000003</v>
      </c>
      <c r="E24" s="6">
        <f t="shared" si="1"/>
        <v>304826.42499999999</v>
      </c>
      <c r="F24" s="9">
        <f t="shared" si="2"/>
        <v>0</v>
      </c>
      <c r="G24" s="12">
        <f t="shared" si="3"/>
        <v>385397.18050000002</v>
      </c>
      <c r="H24" s="6">
        <f t="shared" si="4"/>
        <v>0</v>
      </c>
      <c r="I24" s="9">
        <f t="shared" si="5"/>
        <v>80570.75549999997</v>
      </c>
      <c r="J24" s="6">
        <f t="shared" si="6"/>
        <v>304826.42499999999</v>
      </c>
      <c r="K24" s="9">
        <f t="shared" si="7"/>
        <v>80570.75549999997</v>
      </c>
      <c r="L24" s="18"/>
    </row>
    <row r="25" spans="1:12" x14ac:dyDescent="0.35">
      <c r="A25" s="3">
        <v>23</v>
      </c>
      <c r="B25" s="6">
        <f>'Lopsided Margins'!B25</f>
        <v>317689.587</v>
      </c>
      <c r="C25" s="9">
        <f>'Lopsided Margins'!C25</f>
        <v>421904.50699999998</v>
      </c>
      <c r="D25" s="12">
        <f t="shared" si="0"/>
        <v>739594.09400000004</v>
      </c>
      <c r="E25" s="6">
        <f t="shared" si="1"/>
        <v>317689.587</v>
      </c>
      <c r="F25" s="9">
        <f t="shared" si="2"/>
        <v>0</v>
      </c>
      <c r="G25" s="12">
        <f t="shared" si="3"/>
        <v>369797.04700000002</v>
      </c>
      <c r="H25" s="6">
        <f t="shared" si="4"/>
        <v>0</v>
      </c>
      <c r="I25" s="9">
        <f t="shared" si="5"/>
        <v>52107.459999999963</v>
      </c>
      <c r="J25" s="6">
        <f t="shared" si="6"/>
        <v>317689.587</v>
      </c>
      <c r="K25" s="9">
        <f t="shared" si="7"/>
        <v>52107.459999999963</v>
      </c>
      <c r="L25" s="18"/>
    </row>
    <row r="26" spans="1:12" x14ac:dyDescent="0.35">
      <c r="A26" s="3">
        <v>24</v>
      </c>
      <c r="B26" s="6">
        <f>'Lopsided Margins'!B26</f>
        <v>284233.95500000002</v>
      </c>
      <c r="C26" s="9">
        <f>'Lopsided Margins'!C26</f>
        <v>469765.717</v>
      </c>
      <c r="D26" s="12">
        <f t="shared" si="0"/>
        <v>753999.67200000002</v>
      </c>
      <c r="E26" s="6">
        <f t="shared" si="1"/>
        <v>284233.95500000002</v>
      </c>
      <c r="F26" s="9">
        <f t="shared" si="2"/>
        <v>0</v>
      </c>
      <c r="G26" s="12">
        <f t="shared" si="3"/>
        <v>376999.83600000001</v>
      </c>
      <c r="H26" s="6">
        <f t="shared" si="4"/>
        <v>0</v>
      </c>
      <c r="I26" s="9">
        <f t="shared" si="5"/>
        <v>92765.880999999994</v>
      </c>
      <c r="J26" s="6">
        <f t="shared" si="6"/>
        <v>284233.95500000002</v>
      </c>
      <c r="K26" s="9">
        <f t="shared" si="7"/>
        <v>92765.880999999994</v>
      </c>
      <c r="L26" s="18"/>
    </row>
    <row r="27" spans="1:12" x14ac:dyDescent="0.35">
      <c r="A27" s="3">
        <v>25</v>
      </c>
      <c r="B27" s="6">
        <f>'Lopsided Margins'!B27</f>
        <v>266032.72700000001</v>
      </c>
      <c r="C27" s="9">
        <f>'Lopsided Margins'!C27</f>
        <v>414273.83600000001</v>
      </c>
      <c r="D27" s="12">
        <f t="shared" si="0"/>
        <v>680306.56300000008</v>
      </c>
      <c r="E27" s="6">
        <f t="shared" si="1"/>
        <v>266032.72700000001</v>
      </c>
      <c r="F27" s="9">
        <f t="shared" si="2"/>
        <v>0</v>
      </c>
      <c r="G27" s="12">
        <f t="shared" si="3"/>
        <v>340153.28150000004</v>
      </c>
      <c r="H27" s="6">
        <f t="shared" si="4"/>
        <v>0</v>
      </c>
      <c r="I27" s="9">
        <f t="shared" si="5"/>
        <v>74120.554499999969</v>
      </c>
      <c r="J27" s="6">
        <f t="shared" si="6"/>
        <v>266032.72700000001</v>
      </c>
      <c r="K27" s="9">
        <f t="shared" si="7"/>
        <v>74120.554499999969</v>
      </c>
      <c r="L27" s="18"/>
    </row>
    <row r="28" spans="1:12" x14ac:dyDescent="0.35">
      <c r="A28" s="3">
        <v>26</v>
      </c>
      <c r="B28" s="6">
        <f>'Lopsided Margins'!B28</f>
        <v>320050.25699999998</v>
      </c>
      <c r="C28" s="9">
        <f>'Lopsided Margins'!C28</f>
        <v>396571.36499999999</v>
      </c>
      <c r="D28" s="12">
        <f t="shared" si="0"/>
        <v>716621.62199999997</v>
      </c>
      <c r="E28" s="6">
        <f t="shared" si="1"/>
        <v>320050.25699999998</v>
      </c>
      <c r="F28" s="9">
        <f t="shared" si="2"/>
        <v>0</v>
      </c>
      <c r="G28" s="12">
        <f t="shared" si="3"/>
        <v>358310.81099999999</v>
      </c>
      <c r="H28" s="6">
        <f t="shared" si="4"/>
        <v>0</v>
      </c>
      <c r="I28" s="9">
        <f t="shared" si="5"/>
        <v>38260.554000000004</v>
      </c>
      <c r="J28" s="6">
        <f t="shared" si="6"/>
        <v>320050.25699999998</v>
      </c>
      <c r="K28" s="9">
        <f t="shared" si="7"/>
        <v>38260.554000000004</v>
      </c>
      <c r="L28" s="18"/>
    </row>
    <row r="29" spans="1:12" x14ac:dyDescent="0.35">
      <c r="A29" s="3">
        <v>27</v>
      </c>
      <c r="B29" s="6">
        <f>'Lopsided Margins'!B29</f>
        <v>430315.77600000001</v>
      </c>
      <c r="C29" s="9">
        <f>'Lopsided Margins'!C29</f>
        <v>220398.16700000002</v>
      </c>
      <c r="D29" s="12">
        <f t="shared" si="0"/>
        <v>650713.94299999997</v>
      </c>
      <c r="E29" s="6">
        <f t="shared" si="1"/>
        <v>0</v>
      </c>
      <c r="F29" s="9">
        <f t="shared" si="2"/>
        <v>220398.16700000002</v>
      </c>
      <c r="G29" s="12">
        <f t="shared" si="3"/>
        <v>325356.97149999999</v>
      </c>
      <c r="H29" s="6">
        <f t="shared" si="4"/>
        <v>104958.80450000003</v>
      </c>
      <c r="I29" s="9">
        <f t="shared" si="5"/>
        <v>0</v>
      </c>
      <c r="J29" s="6">
        <f t="shared" si="6"/>
        <v>104958.80450000003</v>
      </c>
      <c r="K29" s="9">
        <f t="shared" si="7"/>
        <v>220398.16700000002</v>
      </c>
      <c r="L29" s="18"/>
    </row>
    <row r="30" spans="1:12" x14ac:dyDescent="0.35">
      <c r="A30" s="3">
        <v>28</v>
      </c>
      <c r="B30" s="6">
        <f>'Lopsided Margins'!B30</f>
        <v>386600.27100000001</v>
      </c>
      <c r="C30" s="9">
        <f>'Lopsided Margins'!C30</f>
        <v>299898.89899999998</v>
      </c>
      <c r="D30" s="12">
        <f t="shared" si="0"/>
        <v>686499.16999999993</v>
      </c>
      <c r="E30" s="6">
        <f t="shared" si="1"/>
        <v>0</v>
      </c>
      <c r="F30" s="9">
        <f t="shared" si="2"/>
        <v>299898.89899999998</v>
      </c>
      <c r="G30" s="12">
        <f t="shared" si="3"/>
        <v>343249.58499999996</v>
      </c>
      <c r="H30" s="6">
        <f t="shared" si="4"/>
        <v>43350.686000000045</v>
      </c>
      <c r="I30" s="9">
        <f t="shared" si="5"/>
        <v>0</v>
      </c>
      <c r="J30" s="6">
        <f t="shared" si="6"/>
        <v>43350.686000000045</v>
      </c>
      <c r="K30" s="9">
        <f t="shared" si="7"/>
        <v>299898.89899999998</v>
      </c>
      <c r="L30" s="18"/>
    </row>
    <row r="31" spans="1:12" x14ac:dyDescent="0.35">
      <c r="A31" s="3">
        <v>29</v>
      </c>
      <c r="B31" s="6">
        <f>'Lopsided Margins'!B31</f>
        <v>349832.03399999999</v>
      </c>
      <c r="C31" s="9">
        <f>'Lopsided Margins'!C31</f>
        <v>236983.98</v>
      </c>
      <c r="D31" s="12">
        <f t="shared" si="0"/>
        <v>586816.01399999997</v>
      </c>
      <c r="E31" s="6">
        <f t="shared" si="1"/>
        <v>0</v>
      </c>
      <c r="F31" s="9">
        <f t="shared" si="2"/>
        <v>236983.98</v>
      </c>
      <c r="G31" s="12">
        <f t="shared" si="3"/>
        <v>293408.00699999998</v>
      </c>
      <c r="H31" s="6">
        <f t="shared" si="4"/>
        <v>56424.027000000002</v>
      </c>
      <c r="I31" s="9">
        <f t="shared" si="5"/>
        <v>0</v>
      </c>
      <c r="J31" s="6">
        <f t="shared" si="6"/>
        <v>56424.027000000002</v>
      </c>
      <c r="K31" s="9">
        <f t="shared" si="7"/>
        <v>236983.98</v>
      </c>
      <c r="L31" s="18"/>
    </row>
    <row r="32" spans="1:12" x14ac:dyDescent="0.35">
      <c r="A32" s="3">
        <v>30</v>
      </c>
      <c r="B32" s="6">
        <f>'Lopsided Margins'!B32</f>
        <v>341670.76899999997</v>
      </c>
      <c r="C32" s="9">
        <f>'Lopsided Margins'!C32</f>
        <v>372111.16399999999</v>
      </c>
      <c r="D32" s="12">
        <f t="shared" si="0"/>
        <v>713781.93299999996</v>
      </c>
      <c r="E32" s="6">
        <f t="shared" si="1"/>
        <v>341670.76899999997</v>
      </c>
      <c r="F32" s="9">
        <f t="shared" si="2"/>
        <v>0</v>
      </c>
      <c r="G32" s="12">
        <f t="shared" si="3"/>
        <v>356890.96649999998</v>
      </c>
      <c r="H32" s="6">
        <f t="shared" si="4"/>
        <v>0</v>
      </c>
      <c r="I32" s="9">
        <f t="shared" si="5"/>
        <v>15220.197500000009</v>
      </c>
      <c r="J32" s="6">
        <f t="shared" si="6"/>
        <v>341670.76899999997</v>
      </c>
      <c r="K32" s="9">
        <f t="shared" si="7"/>
        <v>15220.197500000009</v>
      </c>
      <c r="L32" s="18"/>
    </row>
    <row r="33" spans="1:12" x14ac:dyDescent="0.35">
      <c r="A33" s="3">
        <v>31</v>
      </c>
      <c r="B33" s="6">
        <f>'Lopsided Margins'!B33</f>
        <v>260333.36499999999</v>
      </c>
      <c r="C33" s="9">
        <f>'Lopsided Margins'!C33</f>
        <v>464375.22700000001</v>
      </c>
      <c r="D33" s="12">
        <f t="shared" si="0"/>
        <v>724708.59199999995</v>
      </c>
      <c r="E33" s="6">
        <f t="shared" si="1"/>
        <v>260333.36499999999</v>
      </c>
      <c r="F33" s="9">
        <f t="shared" si="2"/>
        <v>0</v>
      </c>
      <c r="G33" s="12">
        <f t="shared" si="3"/>
        <v>362354.29599999997</v>
      </c>
      <c r="H33" s="6">
        <f t="shared" si="4"/>
        <v>0</v>
      </c>
      <c r="I33" s="9">
        <f t="shared" si="5"/>
        <v>102020.93100000004</v>
      </c>
      <c r="J33" s="6">
        <f t="shared" si="6"/>
        <v>260333.36499999999</v>
      </c>
      <c r="K33" s="9">
        <f t="shared" si="7"/>
        <v>102020.93100000004</v>
      </c>
      <c r="L33" s="18"/>
    </row>
    <row r="34" spans="1:12" x14ac:dyDescent="0.35">
      <c r="A34" s="3">
        <v>32</v>
      </c>
      <c r="B34" s="6">
        <f>'Lopsided Margins'!B34</f>
        <v>335406.38899999997</v>
      </c>
      <c r="C34" s="9">
        <f>'Lopsided Margins'!C34</f>
        <v>327409.53000000003</v>
      </c>
      <c r="D34" s="12">
        <f t="shared" si="0"/>
        <v>662815.91899999999</v>
      </c>
      <c r="E34" s="6">
        <f t="shared" si="1"/>
        <v>0</v>
      </c>
      <c r="F34" s="9">
        <f t="shared" si="2"/>
        <v>327409.53000000003</v>
      </c>
      <c r="G34" s="12">
        <f t="shared" si="3"/>
        <v>331407.9595</v>
      </c>
      <c r="H34" s="6">
        <f t="shared" si="4"/>
        <v>3998.4294999999693</v>
      </c>
      <c r="I34" s="9">
        <f t="shared" si="5"/>
        <v>0</v>
      </c>
      <c r="J34" s="6">
        <f t="shared" si="6"/>
        <v>3998.4294999999693</v>
      </c>
      <c r="K34" s="9">
        <f t="shared" si="7"/>
        <v>327409.53000000003</v>
      </c>
      <c r="L34" s="18"/>
    </row>
    <row r="35" spans="1:12" x14ac:dyDescent="0.35">
      <c r="A35" s="3">
        <v>33</v>
      </c>
      <c r="B35" s="6">
        <f>'Lopsided Margins'!B35</f>
        <v>235129.12099999998</v>
      </c>
      <c r="C35" s="9">
        <f>'Lopsided Margins'!C35</f>
        <v>406486.038</v>
      </c>
      <c r="D35" s="12">
        <f t="shared" si="0"/>
        <v>641615.15899999999</v>
      </c>
      <c r="E35" s="6">
        <f t="shared" si="1"/>
        <v>235129.12099999998</v>
      </c>
      <c r="F35" s="9">
        <f t="shared" si="2"/>
        <v>0</v>
      </c>
      <c r="G35" s="12">
        <f t="shared" si="3"/>
        <v>320807.57949999999</v>
      </c>
      <c r="H35" s="6">
        <f t="shared" si="4"/>
        <v>0</v>
      </c>
      <c r="I35" s="9">
        <f t="shared" si="5"/>
        <v>85678.458500000008</v>
      </c>
      <c r="J35" s="6">
        <f t="shared" si="6"/>
        <v>235129.12099999998</v>
      </c>
      <c r="K35" s="9">
        <f t="shared" si="7"/>
        <v>85678.458500000008</v>
      </c>
      <c r="L35" s="18"/>
    </row>
    <row r="36" spans="1:12" x14ac:dyDescent="0.35">
      <c r="A36" s="3">
        <v>34</v>
      </c>
      <c r="B36" s="6">
        <f>'Lopsided Margins'!B36</f>
        <v>264139.71900000004</v>
      </c>
      <c r="C36" s="9">
        <f>'Lopsided Margins'!C36</f>
        <v>372591.92599999998</v>
      </c>
      <c r="D36" s="12">
        <f t="shared" si="0"/>
        <v>636731.64500000002</v>
      </c>
      <c r="E36" s="6">
        <f t="shared" si="1"/>
        <v>264139.71900000004</v>
      </c>
      <c r="F36" s="9">
        <f t="shared" si="2"/>
        <v>0</v>
      </c>
      <c r="G36" s="12">
        <f t="shared" si="3"/>
        <v>318365.82250000001</v>
      </c>
      <c r="H36" s="6">
        <f t="shared" si="4"/>
        <v>0</v>
      </c>
      <c r="I36" s="9">
        <f t="shared" si="5"/>
        <v>54226.103499999968</v>
      </c>
      <c r="J36" s="6">
        <f t="shared" si="6"/>
        <v>264139.71900000004</v>
      </c>
      <c r="K36" s="9">
        <f t="shared" si="7"/>
        <v>54226.103499999968</v>
      </c>
      <c r="L36" s="18"/>
    </row>
    <row r="37" spans="1:12" x14ac:dyDescent="0.35">
      <c r="A37" s="3">
        <v>35</v>
      </c>
      <c r="B37" s="6">
        <f>'Lopsided Margins'!B37</f>
        <v>385926.69900000002</v>
      </c>
      <c r="C37" s="9">
        <f>'Lopsided Margins'!C37</f>
        <v>332184.81099999999</v>
      </c>
      <c r="D37" s="12">
        <f t="shared" si="0"/>
        <v>718111.51</v>
      </c>
      <c r="E37" s="6">
        <f t="shared" si="1"/>
        <v>0</v>
      </c>
      <c r="F37" s="9">
        <f t="shared" si="2"/>
        <v>332184.81099999999</v>
      </c>
      <c r="G37" s="12">
        <f t="shared" si="3"/>
        <v>359055.755</v>
      </c>
      <c r="H37" s="6">
        <f t="shared" si="4"/>
        <v>26870.944000000018</v>
      </c>
      <c r="I37" s="9">
        <f t="shared" si="5"/>
        <v>0</v>
      </c>
      <c r="J37" s="6">
        <f t="shared" si="6"/>
        <v>26870.944000000018</v>
      </c>
      <c r="K37" s="9">
        <f t="shared" si="7"/>
        <v>332184.81099999999</v>
      </c>
      <c r="L37" s="18"/>
    </row>
    <row r="38" spans="1:12" x14ac:dyDescent="0.35">
      <c r="A38" s="3">
        <v>36</v>
      </c>
      <c r="B38" s="6">
        <f>'Lopsided Margins'!B38</f>
        <v>287644.96400000004</v>
      </c>
      <c r="C38" s="9">
        <f>'Lopsided Margins'!C38</f>
        <v>469673.66899999999</v>
      </c>
      <c r="D38" s="12">
        <f t="shared" si="0"/>
        <v>757318.63300000003</v>
      </c>
      <c r="E38" s="6">
        <f t="shared" si="1"/>
        <v>287644.96400000004</v>
      </c>
      <c r="F38" s="9">
        <f t="shared" si="2"/>
        <v>0</v>
      </c>
      <c r="G38" s="12">
        <f t="shared" si="3"/>
        <v>378659.31650000002</v>
      </c>
      <c r="H38" s="6">
        <f t="shared" si="4"/>
        <v>0</v>
      </c>
      <c r="I38" s="9">
        <f t="shared" si="5"/>
        <v>91014.352499999979</v>
      </c>
      <c r="J38" s="6">
        <f t="shared" si="6"/>
        <v>287644.96400000004</v>
      </c>
      <c r="K38" s="9">
        <f t="shared" si="7"/>
        <v>91014.352499999979</v>
      </c>
      <c r="L38" s="18"/>
    </row>
    <row r="39" spans="1:12" x14ac:dyDescent="0.35">
      <c r="A39" s="3">
        <v>37</v>
      </c>
      <c r="B39" s="6">
        <f>'Lopsided Margins'!B39</f>
        <v>352119.18900000001</v>
      </c>
      <c r="C39" s="9">
        <f>'Lopsided Margins'!C39</f>
        <v>444632.53500000003</v>
      </c>
      <c r="D39" s="12">
        <f t="shared" si="0"/>
        <v>796751.72400000005</v>
      </c>
      <c r="E39" s="6">
        <f t="shared" si="1"/>
        <v>352119.18900000001</v>
      </c>
      <c r="F39" s="9">
        <f t="shared" si="2"/>
        <v>0</v>
      </c>
      <c r="G39" s="12">
        <f t="shared" si="3"/>
        <v>398375.86200000002</v>
      </c>
      <c r="H39" s="6">
        <f t="shared" si="4"/>
        <v>0</v>
      </c>
      <c r="I39" s="9">
        <f t="shared" si="5"/>
        <v>46256.67300000001</v>
      </c>
      <c r="J39" s="6">
        <f t="shared" si="6"/>
        <v>352119.18900000001</v>
      </c>
      <c r="K39" s="9">
        <f t="shared" si="7"/>
        <v>46256.67300000001</v>
      </c>
      <c r="L39" s="18"/>
    </row>
    <row r="40" spans="1:12" x14ac:dyDescent="0.35">
      <c r="A40" s="3">
        <v>38</v>
      </c>
      <c r="B40" s="6">
        <f>'Lopsided Margins'!B40</f>
        <v>320156.78700000001</v>
      </c>
      <c r="C40" s="9">
        <f>'Lopsided Margins'!C40</f>
        <v>380269.53100000002</v>
      </c>
      <c r="D40" s="12">
        <f t="shared" si="0"/>
        <v>700426.31799999997</v>
      </c>
      <c r="E40" s="6">
        <f t="shared" si="1"/>
        <v>320156.78700000001</v>
      </c>
      <c r="F40" s="9">
        <f t="shared" si="2"/>
        <v>0</v>
      </c>
      <c r="G40" s="12">
        <f t="shared" si="3"/>
        <v>350213.15899999999</v>
      </c>
      <c r="H40" s="6">
        <f t="shared" si="4"/>
        <v>0</v>
      </c>
      <c r="I40" s="9">
        <f t="shared" si="5"/>
        <v>30056.372000000032</v>
      </c>
      <c r="J40" s="6">
        <f t="shared" si="6"/>
        <v>320156.78700000001</v>
      </c>
      <c r="K40" s="9">
        <f t="shared" si="7"/>
        <v>30056.372000000032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2" width="10.1796875" style="10" customWidth="1"/>
    <col min="3" max="3" width="7.453125" style="10" customWidth="1"/>
    <col min="4" max="4" width="10.1796875" style="10" customWidth="1"/>
    <col min="5" max="5" width="6.81640625" style="10" customWidth="1"/>
    <col min="6" max="6" width="9.1796875" style="10" bestFit="1"/>
    <col min="7" max="7" width="9.26953125" style="10" customWidth="1"/>
    <col min="8" max="8" width="11" style="10" customWidth="1"/>
    <col min="9" max="9" width="14.54296875" style="10" customWidth="1"/>
    <col min="10" max="10" width="10.54296875" style="10" customWidth="1"/>
    <col min="11" max="11" width="19.453125" style="10" customWidth="1"/>
    <col min="12" max="12" width="9.1796875" style="10" bestFit="1"/>
    <col min="13" max="16384" width="9.1796875" style="10"/>
  </cols>
  <sheetData>
    <row r="1" spans="1:11" ht="16.5" customHeight="1" x14ac:dyDescent="0.3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3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0.52870429202991853</v>
      </c>
      <c r="I2" s="23">
        <f>COUNT('Lopsided Margins'!G2:G40)</f>
        <v>22</v>
      </c>
      <c r="J2" s="36">
        <f>I2/(I2+I3)</f>
        <v>0.57894736842105265</v>
      </c>
      <c r="K2" s="37">
        <f>J2-H2</f>
        <v>5.0243076391134123E-2</v>
      </c>
    </row>
    <row r="3" spans="1:11" ht="16.5" customHeight="1" x14ac:dyDescent="0.35">
      <c r="A3" s="2">
        <v>1</v>
      </c>
      <c r="B3" s="6">
        <f>'Lopsided Margins'!B3</f>
        <v>384155.52</v>
      </c>
      <c r="C3" s="14">
        <f>'Lopsided Margins'!E3</f>
        <v>0.87790673422443755</v>
      </c>
      <c r="D3" s="9">
        <f>'Lopsided Margins'!C3</f>
        <v>53425.722999999998</v>
      </c>
      <c r="E3" s="17">
        <f>'Lopsided Margins'!F3</f>
        <v>0.1220932657755625</v>
      </c>
      <c r="G3" s="22" t="s">
        <v>3</v>
      </c>
      <c r="H3" s="37">
        <f>SUM(D2:D40)/(SUM(B2:B40)+SUM(D2:D40))</f>
        <v>0.47129570797008158</v>
      </c>
      <c r="I3" s="23">
        <f>COUNT('Lopsided Margins'!H2:H140)</f>
        <v>16</v>
      </c>
      <c r="J3" s="36">
        <f>I3/(I2+I3)</f>
        <v>0.42105263157894735</v>
      </c>
      <c r="K3" s="37">
        <f>J3-H3</f>
        <v>-5.0243076391134234E-2</v>
      </c>
    </row>
    <row r="4" spans="1:11" x14ac:dyDescent="0.35">
      <c r="A4" s="3">
        <v>2</v>
      </c>
      <c r="B4" s="6">
        <f>'Lopsided Margins'!B4</f>
        <v>327555.95699999999</v>
      </c>
      <c r="C4" s="14">
        <f>'Lopsided Margins'!E4</f>
        <v>0.64324986671193951</v>
      </c>
      <c r="D4" s="9">
        <f>'Lopsided Margins'!C4</f>
        <v>181664.44699999999</v>
      </c>
      <c r="E4" s="17">
        <f>'Lopsided Margins'!F4</f>
        <v>0.35675013328806043</v>
      </c>
    </row>
    <row r="5" spans="1:11" x14ac:dyDescent="0.35">
      <c r="A5" s="3">
        <v>3</v>
      </c>
      <c r="B5" s="6">
        <f>'Lopsided Margins'!B5</f>
        <v>590842.23600000003</v>
      </c>
      <c r="C5" s="14">
        <f>'Lopsided Margins'!E5</f>
        <v>0.93773799729347018</v>
      </c>
      <c r="D5" s="9">
        <f>'Lopsided Margins'!C5</f>
        <v>39229.53</v>
      </c>
      <c r="E5" s="17">
        <f>'Lopsided Margins'!F5</f>
        <v>6.2262002706529776E-2</v>
      </c>
    </row>
    <row r="6" spans="1:11" x14ac:dyDescent="0.35">
      <c r="A6" s="3">
        <v>4</v>
      </c>
      <c r="B6" s="6">
        <f>'Lopsided Margins'!B6</f>
        <v>371967.837</v>
      </c>
      <c r="C6" s="14">
        <f>'Lopsided Margins'!E6</f>
        <v>0.55233419418199958</v>
      </c>
      <c r="D6" s="9">
        <f>'Lopsided Margins'!C6</f>
        <v>301479.21900000004</v>
      </c>
      <c r="E6" s="17">
        <f>'Lopsided Margins'!F6</f>
        <v>0.44766580581800031</v>
      </c>
    </row>
    <row r="7" spans="1:11" x14ac:dyDescent="0.35">
      <c r="A7" s="3">
        <v>5</v>
      </c>
      <c r="B7" s="6">
        <f>'Lopsided Margins'!B7</f>
        <v>419475.663</v>
      </c>
      <c r="C7" s="14">
        <f>'Lopsided Margins'!E7</f>
        <v>0.62769103898645839</v>
      </c>
      <c r="D7" s="9">
        <f>'Lopsided Margins'!C7</f>
        <v>248807.99400000001</v>
      </c>
      <c r="E7" s="17">
        <f>'Lopsided Margins'!F7</f>
        <v>0.37230896101354161</v>
      </c>
    </row>
    <row r="8" spans="1:11" x14ac:dyDescent="0.35">
      <c r="A8" s="3">
        <v>6</v>
      </c>
      <c r="B8" s="6">
        <f>'Lopsided Margins'!B8</f>
        <v>426900.41800000001</v>
      </c>
      <c r="C8" s="14">
        <f>'Lopsided Margins'!E8</f>
        <v>0.59541646981376883</v>
      </c>
      <c r="D8" s="9">
        <f>'Lopsided Margins'!C8</f>
        <v>290077.42800000001</v>
      </c>
      <c r="E8" s="17">
        <f>'Lopsided Margins'!F8</f>
        <v>0.40458353018623117</v>
      </c>
    </row>
    <row r="9" spans="1:11" x14ac:dyDescent="0.35">
      <c r="A9" s="3">
        <v>7</v>
      </c>
      <c r="B9" s="6">
        <f>'Lopsided Margins'!B9</f>
        <v>609232.429</v>
      </c>
      <c r="C9" s="14">
        <f>'Lopsided Margins'!E9</f>
        <v>0.78629662856546845</v>
      </c>
      <c r="D9" s="9">
        <f>'Lopsided Margins'!C9</f>
        <v>165580.03599999999</v>
      </c>
      <c r="E9" s="17">
        <f>'Lopsided Margins'!F9</f>
        <v>0.21370337143453158</v>
      </c>
    </row>
    <row r="10" spans="1:11" x14ac:dyDescent="0.35">
      <c r="A10" s="3">
        <v>8</v>
      </c>
      <c r="B10" s="6">
        <f>'Lopsided Margins'!B10</f>
        <v>436025.97700000001</v>
      </c>
      <c r="C10" s="14">
        <f>'Lopsided Margins'!E10</f>
        <v>0.79532997838992825</v>
      </c>
      <c r="D10" s="9">
        <f>'Lopsided Margins'!C10</f>
        <v>112206.818</v>
      </c>
      <c r="E10" s="17">
        <f>'Lopsided Margins'!F10</f>
        <v>0.20467002161007167</v>
      </c>
    </row>
    <row r="11" spans="1:11" x14ac:dyDescent="0.35">
      <c r="A11" s="3">
        <v>9</v>
      </c>
      <c r="B11" s="6">
        <f>'Lopsided Margins'!B11</f>
        <v>392450.93700000003</v>
      </c>
      <c r="C11" s="14">
        <f>'Lopsided Margins'!E11</f>
        <v>0.54605572874094355</v>
      </c>
      <c r="D11" s="9">
        <f>'Lopsided Margins'!C11</f>
        <v>326250.31700000004</v>
      </c>
      <c r="E11" s="17">
        <f>'Lopsided Margins'!F11</f>
        <v>0.4539442712590564</v>
      </c>
    </row>
    <row r="12" spans="1:11" x14ac:dyDescent="0.35">
      <c r="A12" s="3">
        <v>10</v>
      </c>
      <c r="B12" s="6">
        <f>'Lopsided Margins'!B12</f>
        <v>329673.42599999998</v>
      </c>
      <c r="C12" s="14">
        <f>'Lopsided Margins'!E12</f>
        <v>0.51132743526799906</v>
      </c>
      <c r="D12" s="9">
        <f>'Lopsided Margins'!C12</f>
        <v>315066.91700000002</v>
      </c>
      <c r="E12" s="17">
        <f>'Lopsided Margins'!F12</f>
        <v>0.48867256473200099</v>
      </c>
    </row>
    <row r="13" spans="1:11" x14ac:dyDescent="0.35">
      <c r="A13" s="3">
        <v>11</v>
      </c>
      <c r="B13" s="6">
        <f>'Lopsided Margins'!B13</f>
        <v>343796.01899999997</v>
      </c>
      <c r="C13" s="14">
        <f>'Lopsided Margins'!E13</f>
        <v>0.50693497808143628</v>
      </c>
      <c r="D13" s="9">
        <f>'Lopsided Margins'!C13</f>
        <v>334389.614</v>
      </c>
      <c r="E13" s="17">
        <f>'Lopsided Margins'!F13</f>
        <v>0.49306502191856377</v>
      </c>
    </row>
    <row r="14" spans="1:11" x14ac:dyDescent="0.35">
      <c r="A14" s="3">
        <v>12</v>
      </c>
      <c r="B14" s="6">
        <f>'Lopsided Margins'!B14</f>
        <v>377442.217</v>
      </c>
      <c r="C14" s="14">
        <f>'Lopsided Margins'!E14</f>
        <v>0.50084159444203702</v>
      </c>
      <c r="D14" s="9">
        <f>'Lopsided Margins'!C14</f>
        <v>376173.739</v>
      </c>
      <c r="E14" s="17">
        <f>'Lopsided Margins'!F14</f>
        <v>0.49915840555796298</v>
      </c>
    </row>
    <row r="15" spans="1:11" x14ac:dyDescent="0.35">
      <c r="A15" s="3">
        <v>13</v>
      </c>
      <c r="B15" s="6">
        <f>'Lopsided Margins'!B15</f>
        <v>434198.56599999999</v>
      </c>
      <c r="C15" s="14">
        <f>'Lopsided Margins'!E15</f>
        <v>0.5836677198968877</v>
      </c>
      <c r="D15" s="9">
        <f>'Lopsided Margins'!C15</f>
        <v>309715.39600000001</v>
      </c>
      <c r="E15" s="17">
        <f>'Lopsided Margins'!F15</f>
        <v>0.41633228010311224</v>
      </c>
    </row>
    <row r="16" spans="1:11" x14ac:dyDescent="0.35">
      <c r="A16" s="3">
        <v>14</v>
      </c>
      <c r="B16" s="6">
        <f>'Lopsided Margins'!B16</f>
        <v>400638.924</v>
      </c>
      <c r="C16" s="14">
        <f>'Lopsided Margins'!E16</f>
        <v>0.55978225797727976</v>
      </c>
      <c r="D16" s="9">
        <f>'Lopsided Margins'!C16</f>
        <v>315066.01</v>
      </c>
      <c r="E16" s="17">
        <f>'Lopsided Margins'!F16</f>
        <v>0.44021774202272024</v>
      </c>
    </row>
    <row r="17" spans="1:5" x14ac:dyDescent="0.35">
      <c r="A17" s="3">
        <v>15</v>
      </c>
      <c r="B17" s="6">
        <f>'Lopsided Margins'!B17</f>
        <v>510924.31700000004</v>
      </c>
      <c r="C17" s="14">
        <f>'Lopsided Margins'!E17</f>
        <v>0.71750321668809514</v>
      </c>
      <c r="D17" s="9">
        <f>'Lopsided Margins'!C17</f>
        <v>201162.13099999999</v>
      </c>
      <c r="E17" s="17">
        <f>'Lopsided Margins'!F17</f>
        <v>0.28249678331190481</v>
      </c>
    </row>
    <row r="18" spans="1:5" x14ac:dyDescent="0.35">
      <c r="A18" s="3">
        <v>16</v>
      </c>
      <c r="B18" s="6">
        <f>'Lopsided Margins'!B18</f>
        <v>279424.89500000002</v>
      </c>
      <c r="C18" s="14">
        <f>'Lopsided Margins'!E18</f>
        <v>0.4178515887171993</v>
      </c>
      <c r="D18" s="9">
        <f>'Lopsided Margins'!C18</f>
        <v>389293.14399999997</v>
      </c>
      <c r="E18" s="17">
        <f>'Lopsided Margins'!F18</f>
        <v>0.5821484112828007</v>
      </c>
    </row>
    <row r="19" spans="1:5" x14ac:dyDescent="0.35">
      <c r="A19" s="3">
        <v>17</v>
      </c>
      <c r="B19" s="6">
        <f>'Lopsided Margins'!B19</f>
        <v>232867.94699999999</v>
      </c>
      <c r="C19" s="14">
        <f>'Lopsided Margins'!E19</f>
        <v>0.38567042971008986</v>
      </c>
      <c r="D19" s="9">
        <f>'Lopsided Margins'!C19</f>
        <v>370932.42000000004</v>
      </c>
      <c r="E19" s="17">
        <f>'Lopsided Margins'!F19</f>
        <v>0.61432957028991009</v>
      </c>
    </row>
    <row r="20" spans="1:5" x14ac:dyDescent="0.35">
      <c r="A20" s="3">
        <v>18</v>
      </c>
      <c r="B20" s="6">
        <f>'Lopsided Margins'!B20</f>
        <v>273155.489</v>
      </c>
      <c r="C20" s="14">
        <f>'Lopsided Margins'!E20</f>
        <v>0.40939546484219791</v>
      </c>
      <c r="D20" s="9">
        <f>'Lopsided Margins'!C20</f>
        <v>394061.20600000001</v>
      </c>
      <c r="E20" s="17">
        <f>'Lopsided Margins'!F20</f>
        <v>0.59060453515780198</v>
      </c>
    </row>
    <row r="21" spans="1:5" x14ac:dyDescent="0.35">
      <c r="A21" s="3">
        <v>19</v>
      </c>
      <c r="B21" s="6">
        <f>'Lopsided Margins'!B21</f>
        <v>403682.495</v>
      </c>
      <c r="C21" s="14">
        <f>'Lopsided Margins'!E21</f>
        <v>0.57674657587197042</v>
      </c>
      <c r="D21" s="9">
        <f>'Lopsided Margins'!C21</f>
        <v>296247.96299999999</v>
      </c>
      <c r="E21" s="17">
        <f>'Lopsided Margins'!F21</f>
        <v>0.42325342412802958</v>
      </c>
    </row>
    <row r="22" spans="1:5" x14ac:dyDescent="0.35">
      <c r="A22" s="3">
        <v>20</v>
      </c>
      <c r="B22" s="6">
        <f>'Lopsided Margins'!B22</f>
        <v>273901.10600000003</v>
      </c>
      <c r="C22" s="14">
        <f>'Lopsided Margins'!E22</f>
        <v>0.416712529455744</v>
      </c>
      <c r="D22" s="9">
        <f>'Lopsided Margins'!C22</f>
        <v>383389.2</v>
      </c>
      <c r="E22" s="17">
        <f>'Lopsided Margins'!F22</f>
        <v>0.58328747054425589</v>
      </c>
    </row>
    <row r="23" spans="1:5" x14ac:dyDescent="0.35">
      <c r="A23" s="3">
        <v>21</v>
      </c>
      <c r="B23" s="6">
        <f>'Lopsided Margins'!B23</f>
        <v>406601.96100000001</v>
      </c>
      <c r="C23" s="14">
        <f>'Lopsided Margins'!E23</f>
        <v>0.58936997523208534</v>
      </c>
      <c r="D23" s="9">
        <f>'Lopsided Margins'!C23</f>
        <v>283290.59899999999</v>
      </c>
      <c r="E23" s="17">
        <f>'Lopsided Margins'!F23</f>
        <v>0.41063002476791455</v>
      </c>
    </row>
    <row r="24" spans="1:5" x14ac:dyDescent="0.35">
      <c r="A24" s="3">
        <v>22</v>
      </c>
      <c r="B24" s="6">
        <f>'Lopsided Margins'!B24</f>
        <v>304826.42499999999</v>
      </c>
      <c r="C24" s="14">
        <f>'Lopsided Margins'!E24</f>
        <v>0.39547049177231847</v>
      </c>
      <c r="D24" s="9">
        <f>'Lopsided Margins'!C24</f>
        <v>465967.93599999999</v>
      </c>
      <c r="E24" s="17">
        <f>'Lopsided Margins'!F24</f>
        <v>0.60452950822768148</v>
      </c>
    </row>
    <row r="25" spans="1:5" x14ac:dyDescent="0.35">
      <c r="A25" s="3">
        <v>23</v>
      </c>
      <c r="B25" s="6">
        <f>'Lopsided Margins'!B25</f>
        <v>317689.587</v>
      </c>
      <c r="C25" s="14">
        <f>'Lopsided Margins'!E25</f>
        <v>0.42954586789872334</v>
      </c>
      <c r="D25" s="9">
        <f>'Lopsided Margins'!C25</f>
        <v>421904.50699999998</v>
      </c>
      <c r="E25" s="17">
        <f>'Lopsided Margins'!F25</f>
        <v>0.5704541321012766</v>
      </c>
    </row>
    <row r="26" spans="1:5" x14ac:dyDescent="0.35">
      <c r="A26" s="3">
        <v>24</v>
      </c>
      <c r="B26" s="6">
        <f>'Lopsided Margins'!B26</f>
        <v>284233.95500000002</v>
      </c>
      <c r="C26" s="14">
        <f>'Lopsided Margins'!E26</f>
        <v>0.37696827406577443</v>
      </c>
      <c r="D26" s="9">
        <f>'Lopsided Margins'!C26</f>
        <v>469765.717</v>
      </c>
      <c r="E26" s="17">
        <f>'Lopsided Margins'!F26</f>
        <v>0.62303172593422562</v>
      </c>
    </row>
    <row r="27" spans="1:5" x14ac:dyDescent="0.35">
      <c r="A27" s="3">
        <v>25</v>
      </c>
      <c r="B27" s="6">
        <f>'Lopsided Margins'!B27</f>
        <v>266032.72700000001</v>
      </c>
      <c r="C27" s="14">
        <f>'Lopsided Margins'!E27</f>
        <v>0.39104830302805704</v>
      </c>
      <c r="D27" s="9">
        <f>'Lopsided Margins'!C27</f>
        <v>414273.83600000001</v>
      </c>
      <c r="E27" s="17">
        <f>'Lopsided Margins'!F27</f>
        <v>0.60895169697194285</v>
      </c>
    </row>
    <row r="28" spans="1:5" x14ac:dyDescent="0.35">
      <c r="A28" s="3">
        <v>26</v>
      </c>
      <c r="B28" s="6">
        <f>'Lopsided Margins'!B28</f>
        <v>320050.25699999998</v>
      </c>
      <c r="C28" s="14">
        <f>'Lopsided Margins'!E28</f>
        <v>0.44660982473118849</v>
      </c>
      <c r="D28" s="9">
        <f>'Lopsided Margins'!C28</f>
        <v>396571.36499999999</v>
      </c>
      <c r="E28" s="17">
        <f>'Lopsided Margins'!F28</f>
        <v>0.55339017526881151</v>
      </c>
    </row>
    <row r="29" spans="1:5" x14ac:dyDescent="0.35">
      <c r="A29" s="3">
        <v>27</v>
      </c>
      <c r="B29" s="6">
        <f>'Lopsided Margins'!B29</f>
        <v>430315.77600000001</v>
      </c>
      <c r="C29" s="14">
        <f>'Lopsided Margins'!E29</f>
        <v>0.66129791843111008</v>
      </c>
      <c r="D29" s="9">
        <f>'Lopsided Margins'!C29</f>
        <v>220398.16700000002</v>
      </c>
      <c r="E29" s="17">
        <f>'Lopsided Margins'!F29</f>
        <v>0.33870208156888998</v>
      </c>
    </row>
    <row r="30" spans="1:5" x14ac:dyDescent="0.35">
      <c r="A30" s="3">
        <v>28</v>
      </c>
      <c r="B30" s="6">
        <f>'Lopsided Margins'!B30</f>
        <v>386600.27100000001</v>
      </c>
      <c r="C30" s="14">
        <f>'Lopsided Margins'!E30</f>
        <v>0.56314747037494606</v>
      </c>
      <c r="D30" s="9">
        <f>'Lopsided Margins'!C30</f>
        <v>299898.89899999998</v>
      </c>
      <c r="E30" s="17">
        <f>'Lopsided Margins'!F30</f>
        <v>0.43685252962505405</v>
      </c>
    </row>
    <row r="31" spans="1:5" x14ac:dyDescent="0.35">
      <c r="A31" s="3">
        <v>29</v>
      </c>
      <c r="B31" s="6">
        <f>'Lopsided Margins'!B31</f>
        <v>349832.03399999999</v>
      </c>
      <c r="C31" s="14">
        <f>'Lopsided Margins'!E31</f>
        <v>0.5961528411867778</v>
      </c>
      <c r="D31" s="9">
        <f>'Lopsided Margins'!C31</f>
        <v>236983.98</v>
      </c>
      <c r="E31" s="17">
        <f>'Lopsided Margins'!F31</f>
        <v>0.4038471588132222</v>
      </c>
    </row>
    <row r="32" spans="1:5" x14ac:dyDescent="0.35">
      <c r="A32" s="3">
        <v>30</v>
      </c>
      <c r="B32" s="6">
        <f>'Lopsided Margins'!B32</f>
        <v>341670.76899999997</v>
      </c>
      <c r="C32" s="14">
        <f>'Lopsided Margins'!E32</f>
        <v>0.47867668429763965</v>
      </c>
      <c r="D32" s="9">
        <f>'Lopsided Margins'!C32</f>
        <v>372111.16399999999</v>
      </c>
      <c r="E32" s="17">
        <f>'Lopsided Margins'!F32</f>
        <v>0.52132331570236035</v>
      </c>
    </row>
    <row r="33" spans="1:5" x14ac:dyDescent="0.35">
      <c r="A33" s="3">
        <v>31</v>
      </c>
      <c r="B33" s="6">
        <f>'Lopsided Margins'!B33</f>
        <v>260333.36499999999</v>
      </c>
      <c r="C33" s="14">
        <f>'Lopsided Margins'!E33</f>
        <v>0.35922489104420607</v>
      </c>
      <c r="D33" s="9">
        <f>'Lopsided Margins'!C33</f>
        <v>464375.22700000001</v>
      </c>
      <c r="E33" s="17">
        <f>'Lopsided Margins'!F33</f>
        <v>0.64077510895579404</v>
      </c>
    </row>
    <row r="34" spans="1:5" x14ac:dyDescent="0.35">
      <c r="A34" s="3">
        <v>32</v>
      </c>
      <c r="B34" s="6">
        <f>'Lopsided Margins'!B34</f>
        <v>335406.38899999997</v>
      </c>
      <c r="C34" s="14">
        <f>'Lopsided Margins'!E34</f>
        <v>0.50603248863731642</v>
      </c>
      <c r="D34" s="9">
        <f>'Lopsided Margins'!C34</f>
        <v>327409.53000000003</v>
      </c>
      <c r="E34" s="17">
        <f>'Lopsided Margins'!F34</f>
        <v>0.49396751136268352</v>
      </c>
    </row>
    <row r="35" spans="1:5" x14ac:dyDescent="0.35">
      <c r="A35" s="3">
        <v>33</v>
      </c>
      <c r="B35" s="6">
        <f>'Lopsided Margins'!B35</f>
        <v>235129.12099999998</v>
      </c>
      <c r="C35" s="14">
        <f>'Lopsided Margins'!E35</f>
        <v>0.36646441048316936</v>
      </c>
      <c r="D35" s="9">
        <f>'Lopsided Margins'!C35</f>
        <v>406486.038</v>
      </c>
      <c r="E35" s="17">
        <f>'Lopsided Margins'!F35</f>
        <v>0.63353558951683064</v>
      </c>
    </row>
    <row r="36" spans="1:5" x14ac:dyDescent="0.35">
      <c r="A36" s="3">
        <v>34</v>
      </c>
      <c r="B36" s="6">
        <f>'Lopsided Margins'!B36</f>
        <v>264139.71900000004</v>
      </c>
      <c r="C36" s="14">
        <f>'Lopsided Margins'!E36</f>
        <v>0.41483680145974217</v>
      </c>
      <c r="D36" s="9">
        <f>'Lopsided Margins'!C36</f>
        <v>372591.92599999998</v>
      </c>
      <c r="E36" s="17">
        <f>'Lopsided Margins'!F36</f>
        <v>0.58516319854025778</v>
      </c>
    </row>
    <row r="37" spans="1:5" x14ac:dyDescent="0.35">
      <c r="A37" s="3">
        <v>35</v>
      </c>
      <c r="B37" s="6">
        <f>'Lopsided Margins'!B37</f>
        <v>385926.69900000002</v>
      </c>
      <c r="C37" s="14">
        <f>'Lopsided Margins'!E37</f>
        <v>0.53741890169675743</v>
      </c>
      <c r="D37" s="9">
        <f>'Lopsided Margins'!C37</f>
        <v>332184.81099999999</v>
      </c>
      <c r="E37" s="17">
        <f>'Lopsided Margins'!F37</f>
        <v>0.46258109830324262</v>
      </c>
    </row>
    <row r="38" spans="1:5" x14ac:dyDescent="0.35">
      <c r="A38" s="3">
        <v>36</v>
      </c>
      <c r="B38" s="6">
        <f>'Lopsided Margins'!B38</f>
        <v>287644.96400000004</v>
      </c>
      <c r="C38" s="14">
        <f>'Lopsided Margins'!E38</f>
        <v>0.37982026516439882</v>
      </c>
      <c r="D38" s="9">
        <f>'Lopsided Margins'!C38</f>
        <v>469673.66899999999</v>
      </c>
      <c r="E38" s="17">
        <f>'Lopsided Margins'!F38</f>
        <v>0.62017973483560118</v>
      </c>
    </row>
    <row r="39" spans="1:5" x14ac:dyDescent="0.35">
      <c r="A39" s="3">
        <v>37</v>
      </c>
      <c r="B39" s="6">
        <f>'Lopsided Margins'!B39</f>
        <v>352119.18900000001</v>
      </c>
      <c r="C39" s="14">
        <f>'Lopsided Margins'!E39</f>
        <v>0.44194342904239514</v>
      </c>
      <c r="D39" s="9">
        <f>'Lopsided Margins'!C39</f>
        <v>444632.53500000003</v>
      </c>
      <c r="E39" s="17">
        <f>'Lopsided Margins'!F39</f>
        <v>0.55805657095760486</v>
      </c>
    </row>
    <row r="40" spans="1:5" x14ac:dyDescent="0.35">
      <c r="A40" s="3">
        <v>38</v>
      </c>
      <c r="B40" s="6">
        <f>'Lopsided Margins'!B40</f>
        <v>320156.78700000001</v>
      </c>
      <c r="C40" s="14">
        <f>'Lopsided Margins'!E40</f>
        <v>0.45708845994561847</v>
      </c>
      <c r="D40" s="9">
        <f>'Lopsided Margins'!C40</f>
        <v>380269.53100000002</v>
      </c>
      <c r="E40" s="17">
        <f>'Lopsided Margins'!F40</f>
        <v>0.54291154005438158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2024-05-02T21:32:41Z</dcterms:created>
  <dcterms:modified xsi:type="dcterms:W3CDTF">2024-05-10T15:28:33Z</dcterms:modified>
</cp:coreProperties>
</file>