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esktop/"/>
    </mc:Choice>
  </mc:AlternateContent>
  <xr:revisionPtr revIDLastSave="0" documentId="8_{F45FE4B9-CABB-40C8-8185-157924275C5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F38" i="3" l="1"/>
  <c r="I3" i="3"/>
  <c r="I9" i="3"/>
  <c r="E15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F22" i="3"/>
  <c r="H28" i="3"/>
  <c r="F34" i="3"/>
  <c r="F40" i="3"/>
  <c r="H40" i="3"/>
  <c r="F18" i="3"/>
  <c r="F30" i="3"/>
  <c r="H36" i="3"/>
  <c r="F7" i="3"/>
  <c r="F19" i="3"/>
  <c r="E31" i="3"/>
  <c r="D18" i="3"/>
  <c r="G18" i="3" s="1"/>
  <c r="I18" i="3" s="1"/>
  <c r="E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F8" i="3"/>
  <c r="K8" i="3" s="1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E13" i="1"/>
  <c r="E29" i="1"/>
  <c r="G35" i="1"/>
  <c r="C10" i="2"/>
  <c r="I7" i="3"/>
  <c r="D25" i="3"/>
  <c r="G25" i="3" s="1"/>
  <c r="I25" i="3" s="1"/>
  <c r="D33" i="3"/>
  <c r="G33" i="3" s="1"/>
  <c r="I33" i="3" s="1"/>
  <c r="F8" i="1"/>
  <c r="F24" i="1"/>
  <c r="F18" i="1"/>
  <c r="H19" i="1"/>
  <c r="C26" i="2"/>
  <c r="E3" i="3"/>
  <c r="I4" i="3"/>
  <c r="E6" i="3"/>
  <c r="E9" i="3"/>
  <c r="E17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33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K38" i="3" l="1"/>
  <c r="I34" i="3"/>
  <c r="K34" i="3" s="1"/>
  <c r="I10" i="3"/>
  <c r="K10" i="3" s="1"/>
  <c r="I30" i="3"/>
  <c r="K30" i="3" s="1"/>
  <c r="H22" i="3"/>
  <c r="J22" i="3" s="1"/>
  <c r="I37" i="3"/>
  <c r="K37" i="3" s="1"/>
  <c r="H20" i="3"/>
  <c r="J20" i="3" s="1"/>
  <c r="H24" i="3"/>
  <c r="J24" i="3" s="1"/>
  <c r="I23" i="3"/>
  <c r="K23" i="3" s="1"/>
  <c r="H39" i="3"/>
  <c r="J39" i="3" s="1"/>
  <c r="I15" i="3"/>
  <c r="K15" i="3" s="1"/>
  <c r="I21" i="3"/>
  <c r="K21" i="3" s="1"/>
  <c r="I16" i="3"/>
  <c r="K16" i="3" s="1"/>
  <c r="I12" i="3"/>
  <c r="K12" i="3" s="1"/>
  <c r="H25" i="3"/>
  <c r="H32" i="3"/>
  <c r="J32" i="3" s="1"/>
  <c r="I13" i="3"/>
  <c r="K13" i="3" s="1"/>
  <c r="J4" i="3"/>
  <c r="K9" i="3"/>
  <c r="K6" i="3"/>
  <c r="K5" i="3"/>
  <c r="K40" i="3"/>
  <c r="J15" i="3"/>
  <c r="K3" i="3"/>
  <c r="J11" i="3"/>
  <c r="J23" i="3"/>
  <c r="K17" i="3"/>
  <c r="K29" i="3"/>
  <c r="K22" i="3"/>
  <c r="J28" i="3"/>
  <c r="J40" i="3"/>
  <c r="K19" i="3"/>
  <c r="I11" i="3"/>
  <c r="K11" i="3" s="1"/>
  <c r="J36" i="3"/>
  <c r="K7" i="3"/>
  <c r="K18" i="3"/>
  <c r="C15" i="4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<sst xmlns="http://schemas.openxmlformats.org/spreadsheetml/2006/main" count="69" uniqueCount="30">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</sst>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0.86354266955640291</c:v>
                </c:pt>
                <c:pt idx="1">
                  <c:v>0.67928851728421846</c:v>
                </c:pt>
                <c:pt idx="2">
                  <c:v>0.79506133232935583</c:v>
                </c:pt>
                <c:pt idx="3">
                  <c:v>0.54687509648575716</c:v>
                </c:pt>
                <c:pt idx="4">
                  <c:v>0.61810336129888477</c:v>
                </c:pt>
                <c:pt idx="5">
                  <c:v>0.72140352675516217</c:v>
                </c:pt>
                <c:pt idx="6">
                  <c:v>0.54645768373992665</c:v>
                </c:pt>
                <c:pt idx="7">
                  <c:v>0.96696552688188742</c:v>
                </c:pt>
                <c:pt idx="8">
                  <c:v>0.58233721246294179</c:v>
                </c:pt>
                <c:pt idx="9">
                  <c:v>0.5768102133515951</c:v>
                </c:pt>
                <c:pt idx="10">
                  <c:v>0.53997717786343202</c:v>
                </c:pt>
                <c:pt idx="11">
                  <c:v>0.5083080012564184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0.13645733044359712</c:v>
                </c:pt>
                <c:pt idx="1">
                  <c:v>0.32071148271578159</c:v>
                </c:pt>
                <c:pt idx="2">
                  <c:v>0.20493866767064414</c:v>
                </c:pt>
                <c:pt idx="3">
                  <c:v>0.45312490351424284</c:v>
                </c:pt>
                <c:pt idx="4">
                  <c:v>0.38189663870111523</c:v>
                </c:pt>
                <c:pt idx="5">
                  <c:v>0.27859647324483783</c:v>
                </c:pt>
                <c:pt idx="6">
                  <c:v>0.45354231626007335</c:v>
                </c:pt>
                <c:pt idx="7">
                  <c:v>3.3034473118112563E-2</c:v>
                </c:pt>
                <c:pt idx="8">
                  <c:v>0.41766278753705821</c:v>
                </c:pt>
                <c:pt idx="9">
                  <c:v>0.4231897866484049</c:v>
                </c:pt>
                <c:pt idx="10">
                  <c:v>0.46002282213656803</c:v>
                </c:pt>
                <c:pt idx="11">
                  <c:v>0.49169199874358155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0.86354266955640291</c:v>
                </c:pt>
                <c:pt idx="1">
                  <c:v>0.67928851728421846</c:v>
                </c:pt>
                <c:pt idx="2">
                  <c:v>0.79506133232935583</c:v>
                </c:pt>
                <c:pt idx="3">
                  <c:v>0.54687509648575716</c:v>
                </c:pt>
                <c:pt idx="4">
                  <c:v>0.61810336129888477</c:v>
                </c:pt>
                <c:pt idx="5">
                  <c:v>0.72140352675516217</c:v>
                </c:pt>
                <c:pt idx="6">
                  <c:v>0.54645768373992665</c:v>
                </c:pt>
                <c:pt idx="7">
                  <c:v>0.96696552688188742</c:v>
                </c:pt>
                <c:pt idx="8">
                  <c:v>0.58233721246294179</c:v>
                </c:pt>
                <c:pt idx="9">
                  <c:v>0.5768102133515951</c:v>
                </c:pt>
                <c:pt idx="10">
                  <c:v>0.53997717786343202</c:v>
                </c:pt>
                <c:pt idx="11">
                  <c:v>0.5083080012564184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0.13645733044359712</c:v>
                </c:pt>
                <c:pt idx="1">
                  <c:v>0.32071148271578159</c:v>
                </c:pt>
                <c:pt idx="2">
                  <c:v>0.20493866767064414</c:v>
                </c:pt>
                <c:pt idx="3">
                  <c:v>0.45312490351424284</c:v>
                </c:pt>
                <c:pt idx="4">
                  <c:v>0.38189663870111523</c:v>
                </c:pt>
                <c:pt idx="5">
                  <c:v>0.27859647324483783</c:v>
                </c:pt>
                <c:pt idx="6">
                  <c:v>0.45354231626007335</c:v>
                </c:pt>
                <c:pt idx="7">
                  <c:v>3.3034473118112563E-2</c:v>
                </c:pt>
                <c:pt idx="8">
                  <c:v>0.41766278753705821</c:v>
                </c:pt>
                <c:pt idx="9">
                  <c:v>0.4231897866484049</c:v>
                </c:pt>
                <c:pt idx="10">
                  <c:v>0.46002282213656803</c:v>
                </c:pt>
                <c:pt idx="11">
                  <c:v>0.49169199874358155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D12" sqref="D12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0.62738983065877096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0.58937104418152186</v>
      </c>
    </row>
    <row r="3" spans="1:17" ht="16.5" customHeight="1" x14ac:dyDescent="0.35">
      <c r="A3" s="2">
        <v>1</v>
      </c>
      <c r="B3" s="5">
        <v>407207</v>
      </c>
      <c r="C3" s="8">
        <v>64347</v>
      </c>
      <c r="D3" s="12">
        <f t="shared" ref="D3:D40" si="0">SUM(B3:C3)</f>
        <v>471554</v>
      </c>
      <c r="E3" s="13">
        <f t="shared" ref="E3:E40" si="1">B3/D3</f>
        <v>0.86354266955640291</v>
      </c>
      <c r="F3" s="16">
        <f t="shared" ref="F3:F40" si="2">C3/D3</f>
        <v>0.13645733044359712</v>
      </c>
      <c r="G3" s="13">
        <f t="shared" ref="G3:G40" si="3">IF(E3&gt;0.5,E3,"")</f>
        <v>0.86354266955640291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344474</v>
      </c>
      <c r="C4" s="8">
        <v>162636</v>
      </c>
      <c r="D4" s="12">
        <f t="shared" si="0"/>
        <v>507110</v>
      </c>
      <c r="E4" s="13">
        <f t="shared" si="1"/>
        <v>0.67928851728421846</v>
      </c>
      <c r="F4" s="16">
        <f t="shared" si="2"/>
        <v>0.32071148271578159</v>
      </c>
      <c r="G4" s="14">
        <f t="shared" si="3"/>
        <v>0.67928851728421846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599741</v>
      </c>
      <c r="C5" s="8">
        <v>154592</v>
      </c>
      <c r="D5" s="12">
        <f t="shared" si="0"/>
        <v>754333</v>
      </c>
      <c r="E5" s="13">
        <f t="shared" si="1"/>
        <v>0.79506133232935583</v>
      </c>
      <c r="F5" s="16">
        <f t="shared" si="2"/>
        <v>0.20493866767064414</v>
      </c>
      <c r="G5" s="14">
        <f t="shared" si="3"/>
        <v>0.79506133232935583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354246</v>
      </c>
      <c r="C6" s="8">
        <v>293518</v>
      </c>
      <c r="D6" s="12">
        <f t="shared" si="0"/>
        <v>647764</v>
      </c>
      <c r="E6" s="13">
        <f t="shared" si="1"/>
        <v>0.54687509648575716</v>
      </c>
      <c r="F6" s="16">
        <f t="shared" si="2"/>
        <v>0.45312490351424284</v>
      </c>
      <c r="G6" s="14">
        <f t="shared" si="3"/>
        <v>0.54687509648575716</v>
      </c>
      <c r="H6" s="17" t="str">
        <f t="shared" si="4"/>
        <v/>
      </c>
      <c r="I6" s="18"/>
      <c r="J6" s="20"/>
      <c r="K6" s="59">
        <f>MAX(M1:M2)-MIN(M1:M2)</f>
        <v>3.80187864772491E-2</v>
      </c>
      <c r="L6" s="60"/>
      <c r="M6" s="61"/>
    </row>
    <row r="7" spans="1:17" ht="15.75" customHeight="1" x14ac:dyDescent="0.35">
      <c r="A7" s="3">
        <v>5</v>
      </c>
      <c r="B7" s="5">
        <v>398210</v>
      </c>
      <c r="C7" s="8">
        <v>246035</v>
      </c>
      <c r="D7" s="12">
        <f t="shared" si="0"/>
        <v>644245</v>
      </c>
      <c r="E7" s="13">
        <f t="shared" si="1"/>
        <v>0.61810336129888477</v>
      </c>
      <c r="F7" s="16">
        <f t="shared" si="2"/>
        <v>0.38189663870111523</v>
      </c>
      <c r="G7" s="14">
        <f t="shared" si="3"/>
        <v>0.61810336129888477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478569</v>
      </c>
      <c r="C8" s="9">
        <v>184817</v>
      </c>
      <c r="D8" s="12">
        <f t="shared" si="0"/>
        <v>663386</v>
      </c>
      <c r="E8" s="14">
        <f t="shared" si="1"/>
        <v>0.72140352675516217</v>
      </c>
      <c r="F8" s="17">
        <f t="shared" si="2"/>
        <v>0.27859647324483783</v>
      </c>
      <c r="G8" s="14">
        <f t="shared" si="3"/>
        <v>0.72140352675516217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353492</v>
      </c>
      <c r="C9" s="9">
        <v>293387</v>
      </c>
      <c r="D9" s="12">
        <f t="shared" si="0"/>
        <v>646879</v>
      </c>
      <c r="E9" s="14">
        <f t="shared" si="1"/>
        <v>0.54645768373992665</v>
      </c>
      <c r="F9" s="17">
        <f t="shared" si="2"/>
        <v>0.45354231626007335</v>
      </c>
      <c r="G9" s="14">
        <f t="shared" si="3"/>
        <v>0.54645768373992665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498053</v>
      </c>
      <c r="C10" s="9">
        <v>17015</v>
      </c>
      <c r="D10" s="12">
        <f t="shared" si="0"/>
        <v>515068</v>
      </c>
      <c r="E10" s="14">
        <f t="shared" si="1"/>
        <v>0.96696552688188742</v>
      </c>
      <c r="F10" s="17">
        <f t="shared" si="2"/>
        <v>3.3034473118112563E-2</v>
      </c>
      <c r="G10" s="14">
        <f t="shared" si="3"/>
        <v>0.96696552688188742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460620</v>
      </c>
      <c r="C11" s="9">
        <v>330365</v>
      </c>
      <c r="D11" s="12">
        <f t="shared" si="0"/>
        <v>790985</v>
      </c>
      <c r="E11" s="14">
        <f t="shared" si="1"/>
        <v>0.58233721246294179</v>
      </c>
      <c r="F11" s="17">
        <f t="shared" si="2"/>
        <v>0.41766278753705821</v>
      </c>
      <c r="G11" s="14">
        <f t="shared" si="3"/>
        <v>0.58233721246294179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348706</v>
      </c>
      <c r="C12" s="9">
        <v>255836</v>
      </c>
      <c r="D12" s="12">
        <f t="shared" si="0"/>
        <v>604542</v>
      </c>
      <c r="E12" s="14">
        <f t="shared" si="1"/>
        <v>0.5768102133515951</v>
      </c>
      <c r="F12" s="17">
        <f t="shared" si="2"/>
        <v>0.4231897866484049</v>
      </c>
      <c r="G12" s="14">
        <f t="shared" si="3"/>
        <v>0.5768102133515951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358216</v>
      </c>
      <c r="C13" s="9">
        <v>305175</v>
      </c>
      <c r="D13" s="12">
        <f t="shared" si="0"/>
        <v>663391</v>
      </c>
      <c r="E13" s="14">
        <f t="shared" si="1"/>
        <v>0.53997717786343202</v>
      </c>
      <c r="F13" s="17">
        <f t="shared" si="2"/>
        <v>0.46002282213656803</v>
      </c>
      <c r="G13" s="14">
        <f t="shared" si="3"/>
        <v>0.53997717786343202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386768</v>
      </c>
      <c r="C14" s="9">
        <v>374125</v>
      </c>
      <c r="D14" s="12">
        <f t="shared" si="0"/>
        <v>760893</v>
      </c>
      <c r="E14" s="14">
        <f t="shared" si="1"/>
        <v>0.5083080012564184</v>
      </c>
      <c r="F14" s="17">
        <f t="shared" si="2"/>
        <v>0.49169199874358155</v>
      </c>
      <c r="G14" s="14">
        <f t="shared" si="3"/>
        <v>0.5083080012564184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446752</v>
      </c>
      <c r="C15" s="9">
        <v>365531</v>
      </c>
      <c r="D15" s="12">
        <f t="shared" si="0"/>
        <v>812283</v>
      </c>
      <c r="E15" s="14">
        <f t="shared" si="1"/>
        <v>0.54999550649219542</v>
      </c>
      <c r="F15" s="17">
        <f t="shared" si="2"/>
        <v>0.45000449350780453</v>
      </c>
      <c r="G15" s="14">
        <f t="shared" si="3"/>
        <v>0.54999550649219542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0.5386980660049302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0.4613019339950698</v>
      </c>
    </row>
    <row r="3" spans="1:12" ht="15.75" customHeight="1" x14ac:dyDescent="0.35">
      <c r="A3" s="2">
        <v>1</v>
      </c>
      <c r="B3" s="13">
        <f>'Lopsided Margins'!E3</f>
        <v>0.86354266955640291</v>
      </c>
      <c r="C3" s="16">
        <f>'Lopsided Margins'!F3</f>
        <v>0.13645733044359712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0.53612209388391074</v>
      </c>
    </row>
    <row r="4" spans="1:12" ht="16.5" customHeight="1" x14ac:dyDescent="0.35">
      <c r="A4" s="3">
        <v>2</v>
      </c>
      <c r="B4" s="14">
        <f>'Lopsided Margins'!E4</f>
        <v>0.67928851728421846</v>
      </c>
      <c r="C4" s="17">
        <f>'Lopsided Margins'!F4</f>
        <v>0.32071148271578159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0.46387790611608909</v>
      </c>
    </row>
    <row r="5" spans="1:12" ht="15.75" customHeight="1" x14ac:dyDescent="0.35">
      <c r="A5" s="3">
        <v>3</v>
      </c>
      <c r="B5" s="14">
        <f>'Lopsided Margins'!E5</f>
        <v>0.79506133232935583</v>
      </c>
      <c r="C5" s="17">
        <f>'Lopsided Margins'!F5</f>
        <v>0.20493866767064414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-2.5759721210194542E-3</v>
      </c>
    </row>
    <row r="6" spans="1:12" ht="16.5" customHeight="1" x14ac:dyDescent="0.35">
      <c r="A6" s="3">
        <v>4</v>
      </c>
      <c r="B6" s="14">
        <f>'Lopsided Margins'!E6</f>
        <v>0.54687509648575716</v>
      </c>
      <c r="C6" s="17">
        <f>'Lopsided Margins'!F6</f>
        <v>0.45312490351424284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2.5759721210192876E-3</v>
      </c>
    </row>
    <row r="7" spans="1:12" ht="16.5" customHeight="1" x14ac:dyDescent="0.35">
      <c r="A7" s="3">
        <v>5</v>
      </c>
      <c r="B7" s="14">
        <f>'Lopsided Margins'!E7</f>
        <v>0.61810336129888477</v>
      </c>
      <c r="C7" s="17">
        <f>'Lopsided Margins'!F7</f>
        <v>0.38189663870111523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0.72140352675516217</v>
      </c>
      <c r="C8" s="17">
        <f>'Lopsided Margins'!F8</f>
        <v>0.27859647324483783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0.54645768373992665</v>
      </c>
      <c r="C9" s="17">
        <f>'Lopsided Margins'!F9</f>
        <v>0.45354231626007335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Dem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0.96696552688188742</v>
      </c>
      <c r="C10" s="17">
        <f>'Lopsided Margins'!F10</f>
        <v>3.3034473118112563E-2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2.5759721210194542E-3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0.58233721246294179</v>
      </c>
      <c r="C11" s="17">
        <f>'Lopsided Margins'!F11</f>
        <v>0.41766278753705821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0.5768102133515951</v>
      </c>
      <c r="C12" s="17">
        <f>'Lopsided Margins'!F12</f>
        <v>0.4231897866484049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0.53997717786343202</v>
      </c>
      <c r="C13" s="17">
        <f>'Lopsided Margins'!F13</f>
        <v>0.46002282213656803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0.5083080012564184</v>
      </c>
      <c r="C14" s="17">
        <f>'Lopsided Margins'!F14</f>
        <v>0.49169199874358155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0.54999550649219542</v>
      </c>
      <c r="C15" s="17">
        <f>'Lopsided Margins'!F15</f>
        <v>0.45000449350780453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6364500</v>
      </c>
      <c r="P2" s="47">
        <f>O2/SUM(D2:D40)</f>
        <v>0.24620894510811317</v>
      </c>
      <c r="Q2" s="49"/>
    </row>
    <row r="3" spans="1:17" ht="16.5" customHeight="1" x14ac:dyDescent="0.35">
      <c r="A3" s="2">
        <v>1</v>
      </c>
      <c r="B3" s="6">
        <f>'Lopsided Margins'!B3</f>
        <v>407207</v>
      </c>
      <c r="C3" s="9">
        <f>'Lopsided Margins'!C3</f>
        <v>64347</v>
      </c>
      <c r="D3" s="12">
        <f t="shared" ref="D3:D40" si="0">SUM(B3:C3)</f>
        <v>471554</v>
      </c>
      <c r="E3" s="42">
        <f t="shared" ref="E3:E40" si="1">IF(MAX(B3:C3)=B3,0,B3)</f>
        <v>0</v>
      </c>
      <c r="F3" s="43">
        <f t="shared" ref="F3:F40" si="2">IF(MAX(B3:C3)=B3,C3,0)</f>
        <v>64347</v>
      </c>
      <c r="G3" s="12">
        <f t="shared" ref="G3:G40" si="3">D3/2</f>
        <v>235777</v>
      </c>
      <c r="H3" s="42">
        <f t="shared" ref="H3:H40" si="4">IF(MAX(B3:C3)=B3,B3-G3,0)</f>
        <v>171430</v>
      </c>
      <c r="I3" s="43">
        <f t="shared" ref="I3:I40" si="5">IF(MAX(B3:C3)=B3,0,C3-G3)</f>
        <v>0</v>
      </c>
      <c r="J3" s="42">
        <f t="shared" ref="J3:J40" si="6">MAX(E3,H3)</f>
        <v>171430</v>
      </c>
      <c r="K3" s="43">
        <f t="shared" ref="K3:K40" si="7">MAX(F3,I3)</f>
        <v>64347</v>
      </c>
      <c r="L3" s="18"/>
      <c r="M3" s="53"/>
      <c r="N3" s="22" t="s">
        <v>3</v>
      </c>
      <c r="O3" s="46">
        <f>SUM(K2:K40)</f>
        <v>6560497.5</v>
      </c>
      <c r="P3" s="48">
        <f>O3/SUM(D2:D40)</f>
        <v>0.2537910548918868</v>
      </c>
      <c r="Q3" s="49"/>
    </row>
    <row r="4" spans="1:17" ht="16.5" customHeight="1" x14ac:dyDescent="0.35">
      <c r="A4" s="3">
        <v>2</v>
      </c>
      <c r="B4" s="6">
        <f>'Lopsided Margins'!B4</f>
        <v>344474</v>
      </c>
      <c r="C4" s="9">
        <f>'Lopsided Margins'!C4</f>
        <v>162636</v>
      </c>
      <c r="D4" s="12">
        <f t="shared" si="0"/>
        <v>507110</v>
      </c>
      <c r="E4" s="6">
        <f t="shared" si="1"/>
        <v>0</v>
      </c>
      <c r="F4" s="9">
        <f t="shared" si="2"/>
        <v>162636</v>
      </c>
      <c r="G4" s="12">
        <f t="shared" si="3"/>
        <v>253555</v>
      </c>
      <c r="H4" s="6">
        <f t="shared" si="4"/>
        <v>90919</v>
      </c>
      <c r="I4" s="9">
        <f t="shared" si="5"/>
        <v>0</v>
      </c>
      <c r="J4" s="6">
        <f t="shared" si="6"/>
        <v>90919</v>
      </c>
      <c r="K4" s="9">
        <f t="shared" si="7"/>
        <v>162636</v>
      </c>
      <c r="L4" s="18"/>
    </row>
    <row r="5" spans="1:17" x14ac:dyDescent="0.35">
      <c r="A5" s="3">
        <v>3</v>
      </c>
      <c r="B5" s="6">
        <f>'Lopsided Margins'!B5</f>
        <v>599741</v>
      </c>
      <c r="C5" s="9">
        <f>'Lopsided Margins'!C5</f>
        <v>154592</v>
      </c>
      <c r="D5" s="12">
        <f t="shared" si="0"/>
        <v>754333</v>
      </c>
      <c r="E5" s="6">
        <f t="shared" si="1"/>
        <v>0</v>
      </c>
      <c r="F5" s="9">
        <f t="shared" si="2"/>
        <v>154592</v>
      </c>
      <c r="G5" s="12">
        <f t="shared" si="3"/>
        <v>377166.5</v>
      </c>
      <c r="H5" s="6">
        <f t="shared" si="4"/>
        <v>222574.5</v>
      </c>
      <c r="I5" s="9">
        <f t="shared" si="5"/>
        <v>0</v>
      </c>
      <c r="J5" s="6">
        <f t="shared" si="6"/>
        <v>222574.5</v>
      </c>
      <c r="K5" s="9">
        <f t="shared" si="7"/>
        <v>154592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354246</v>
      </c>
      <c r="C6" s="9">
        <f>'Lopsided Margins'!C6</f>
        <v>293518</v>
      </c>
      <c r="D6" s="12">
        <f t="shared" si="0"/>
        <v>647764</v>
      </c>
      <c r="E6" s="6">
        <f t="shared" si="1"/>
        <v>0</v>
      </c>
      <c r="F6" s="9">
        <f t="shared" si="2"/>
        <v>293518</v>
      </c>
      <c r="G6" s="12">
        <f t="shared" si="3"/>
        <v>323882</v>
      </c>
      <c r="H6" s="6">
        <f t="shared" si="4"/>
        <v>30364</v>
      </c>
      <c r="I6" s="9">
        <f t="shared" si="5"/>
        <v>0</v>
      </c>
      <c r="J6" s="6">
        <f t="shared" si="6"/>
        <v>30364</v>
      </c>
      <c r="K6" s="9">
        <f t="shared" si="7"/>
        <v>293518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398210</v>
      </c>
      <c r="C7" s="9">
        <f>'Lopsided Margins'!C7</f>
        <v>246035</v>
      </c>
      <c r="D7" s="12">
        <f t="shared" si="0"/>
        <v>644245</v>
      </c>
      <c r="E7" s="6">
        <f t="shared" si="1"/>
        <v>0</v>
      </c>
      <c r="F7" s="9">
        <f t="shared" si="2"/>
        <v>246035</v>
      </c>
      <c r="G7" s="12">
        <f t="shared" si="3"/>
        <v>322122.5</v>
      </c>
      <c r="H7" s="6">
        <f t="shared" si="4"/>
        <v>76087.5</v>
      </c>
      <c r="I7" s="9">
        <f t="shared" si="5"/>
        <v>0</v>
      </c>
      <c r="J7" s="6">
        <f t="shared" si="6"/>
        <v>76087.5</v>
      </c>
      <c r="K7" s="9">
        <f t="shared" si="7"/>
        <v>246035</v>
      </c>
      <c r="L7" s="18"/>
      <c r="M7" s="20"/>
      <c r="N7" s="59">
        <f>(MAX(O2:O3)-MIN(O2:O3))/SUM(D2:D40)</f>
        <v>7.5821097837736528E-3</v>
      </c>
      <c r="O7" s="60"/>
      <c r="P7" s="61"/>
    </row>
    <row r="8" spans="1:17" x14ac:dyDescent="0.35">
      <c r="A8" s="3">
        <v>6</v>
      </c>
      <c r="B8" s="6">
        <f>'Lopsided Margins'!B8</f>
        <v>478569</v>
      </c>
      <c r="C8" s="9">
        <f>'Lopsided Margins'!C8</f>
        <v>184817</v>
      </c>
      <c r="D8" s="12">
        <f t="shared" si="0"/>
        <v>663386</v>
      </c>
      <c r="E8" s="6">
        <f t="shared" si="1"/>
        <v>0</v>
      </c>
      <c r="F8" s="9">
        <f t="shared" si="2"/>
        <v>184817</v>
      </c>
      <c r="G8" s="12">
        <f t="shared" si="3"/>
        <v>331693</v>
      </c>
      <c r="H8" s="6">
        <f t="shared" si="4"/>
        <v>146876</v>
      </c>
      <c r="I8" s="9">
        <f t="shared" si="5"/>
        <v>0</v>
      </c>
      <c r="J8" s="6">
        <f t="shared" si="6"/>
        <v>146876</v>
      </c>
      <c r="K8" s="9">
        <f t="shared" si="7"/>
        <v>184817</v>
      </c>
      <c r="L8" s="18"/>
    </row>
    <row r="9" spans="1:17" x14ac:dyDescent="0.35">
      <c r="A9" s="3">
        <v>7</v>
      </c>
      <c r="B9" s="6">
        <f>'Lopsided Margins'!B9</f>
        <v>353492</v>
      </c>
      <c r="C9" s="9">
        <f>'Lopsided Margins'!C9</f>
        <v>293387</v>
      </c>
      <c r="D9" s="12">
        <f t="shared" si="0"/>
        <v>646879</v>
      </c>
      <c r="E9" s="6">
        <f t="shared" si="1"/>
        <v>0</v>
      </c>
      <c r="F9" s="9">
        <f t="shared" si="2"/>
        <v>293387</v>
      </c>
      <c r="G9" s="12">
        <f t="shared" si="3"/>
        <v>323439.5</v>
      </c>
      <c r="H9" s="6">
        <f t="shared" si="4"/>
        <v>30052.5</v>
      </c>
      <c r="I9" s="9">
        <f t="shared" si="5"/>
        <v>0</v>
      </c>
      <c r="J9" s="6">
        <f t="shared" si="6"/>
        <v>30052.5</v>
      </c>
      <c r="K9" s="9">
        <f t="shared" si="7"/>
        <v>293387</v>
      </c>
      <c r="L9" s="18"/>
    </row>
    <row r="10" spans="1:17" x14ac:dyDescent="0.35">
      <c r="A10" s="3">
        <v>8</v>
      </c>
      <c r="B10" s="6">
        <f>'Lopsided Margins'!B10</f>
        <v>498053</v>
      </c>
      <c r="C10" s="9">
        <f>'Lopsided Margins'!C10</f>
        <v>17015</v>
      </c>
      <c r="D10" s="12">
        <f t="shared" si="0"/>
        <v>515068</v>
      </c>
      <c r="E10" s="6">
        <f t="shared" si="1"/>
        <v>0</v>
      </c>
      <c r="F10" s="9">
        <f t="shared" si="2"/>
        <v>17015</v>
      </c>
      <c r="G10" s="12">
        <f t="shared" si="3"/>
        <v>257534</v>
      </c>
      <c r="H10" s="6">
        <f t="shared" si="4"/>
        <v>240519</v>
      </c>
      <c r="I10" s="9">
        <f t="shared" si="5"/>
        <v>0</v>
      </c>
      <c r="J10" s="6">
        <f t="shared" si="6"/>
        <v>240519</v>
      </c>
      <c r="K10" s="9">
        <f t="shared" si="7"/>
        <v>17015</v>
      </c>
      <c r="L10" s="18"/>
    </row>
    <row r="11" spans="1:17" x14ac:dyDescent="0.35">
      <c r="A11" s="3">
        <v>9</v>
      </c>
      <c r="B11" s="6">
        <f>'Lopsided Margins'!B11</f>
        <v>460620</v>
      </c>
      <c r="C11" s="9">
        <f>'Lopsided Margins'!C11</f>
        <v>330365</v>
      </c>
      <c r="D11" s="12">
        <f t="shared" si="0"/>
        <v>790985</v>
      </c>
      <c r="E11" s="6">
        <f t="shared" si="1"/>
        <v>0</v>
      </c>
      <c r="F11" s="9">
        <f t="shared" si="2"/>
        <v>330365</v>
      </c>
      <c r="G11" s="12">
        <f t="shared" si="3"/>
        <v>395492.5</v>
      </c>
      <c r="H11" s="6">
        <f t="shared" si="4"/>
        <v>65127.5</v>
      </c>
      <c r="I11" s="9">
        <f t="shared" si="5"/>
        <v>0</v>
      </c>
      <c r="J11" s="6">
        <f t="shared" si="6"/>
        <v>65127.5</v>
      </c>
      <c r="K11" s="9">
        <f t="shared" si="7"/>
        <v>330365</v>
      </c>
      <c r="L11" s="18"/>
    </row>
    <row r="12" spans="1:17" x14ac:dyDescent="0.35">
      <c r="A12" s="3">
        <v>10</v>
      </c>
      <c r="B12" s="6">
        <f>'Lopsided Margins'!B12</f>
        <v>348706</v>
      </c>
      <c r="C12" s="9">
        <f>'Lopsided Margins'!C12</f>
        <v>255836</v>
      </c>
      <c r="D12" s="12">
        <f t="shared" si="0"/>
        <v>604542</v>
      </c>
      <c r="E12" s="6">
        <f t="shared" si="1"/>
        <v>0</v>
      </c>
      <c r="F12" s="9">
        <f t="shared" si="2"/>
        <v>255836</v>
      </c>
      <c r="G12" s="12">
        <f t="shared" si="3"/>
        <v>302271</v>
      </c>
      <c r="H12" s="6">
        <f t="shared" si="4"/>
        <v>46435</v>
      </c>
      <c r="I12" s="9">
        <f t="shared" si="5"/>
        <v>0</v>
      </c>
      <c r="J12" s="6">
        <f t="shared" si="6"/>
        <v>46435</v>
      </c>
      <c r="K12" s="9">
        <f t="shared" si="7"/>
        <v>255836</v>
      </c>
      <c r="L12" s="18"/>
    </row>
    <row r="13" spans="1:17" x14ac:dyDescent="0.35">
      <c r="A13" s="3">
        <v>11</v>
      </c>
      <c r="B13" s="6">
        <f>'Lopsided Margins'!B13</f>
        <v>358216</v>
      </c>
      <c r="C13" s="9">
        <f>'Lopsided Margins'!C13</f>
        <v>305175</v>
      </c>
      <c r="D13" s="12">
        <f t="shared" si="0"/>
        <v>663391</v>
      </c>
      <c r="E13" s="6">
        <f t="shared" si="1"/>
        <v>0</v>
      </c>
      <c r="F13" s="9">
        <f t="shared" si="2"/>
        <v>305175</v>
      </c>
      <c r="G13" s="12">
        <f t="shared" si="3"/>
        <v>331695.5</v>
      </c>
      <c r="H13" s="6">
        <f t="shared" si="4"/>
        <v>26520.5</v>
      </c>
      <c r="I13" s="9">
        <f t="shared" si="5"/>
        <v>0</v>
      </c>
      <c r="J13" s="6">
        <f t="shared" si="6"/>
        <v>26520.5</v>
      </c>
      <c r="K13" s="9">
        <f t="shared" si="7"/>
        <v>305175</v>
      </c>
      <c r="L13" s="18"/>
    </row>
    <row r="14" spans="1:17" x14ac:dyDescent="0.35">
      <c r="A14" s="3">
        <v>12</v>
      </c>
      <c r="B14" s="6">
        <f>'Lopsided Margins'!B14</f>
        <v>386768</v>
      </c>
      <c r="C14" s="9">
        <f>'Lopsided Margins'!C14</f>
        <v>374125</v>
      </c>
      <c r="D14" s="12">
        <f t="shared" si="0"/>
        <v>760893</v>
      </c>
      <c r="E14" s="6">
        <f t="shared" si="1"/>
        <v>0</v>
      </c>
      <c r="F14" s="9">
        <f t="shared" si="2"/>
        <v>374125</v>
      </c>
      <c r="G14" s="12">
        <f t="shared" si="3"/>
        <v>380446.5</v>
      </c>
      <c r="H14" s="6">
        <f t="shared" si="4"/>
        <v>6321.5</v>
      </c>
      <c r="I14" s="9">
        <f t="shared" si="5"/>
        <v>0</v>
      </c>
      <c r="J14" s="6">
        <f t="shared" si="6"/>
        <v>6321.5</v>
      </c>
      <c r="K14" s="9">
        <f t="shared" si="7"/>
        <v>374125</v>
      </c>
      <c r="L14" s="18"/>
    </row>
    <row r="15" spans="1:17" x14ac:dyDescent="0.35">
      <c r="A15" s="3">
        <v>13</v>
      </c>
      <c r="B15" s="6">
        <f>'Lopsided Margins'!B15</f>
        <v>446752</v>
      </c>
      <c r="C15" s="9">
        <f>'Lopsided Margins'!C15</f>
        <v>365531</v>
      </c>
      <c r="D15" s="12">
        <f t="shared" si="0"/>
        <v>812283</v>
      </c>
      <c r="E15" s="6">
        <f t="shared" si="1"/>
        <v>0</v>
      </c>
      <c r="F15" s="9">
        <f t="shared" si="2"/>
        <v>365531</v>
      </c>
      <c r="G15" s="12">
        <f t="shared" si="3"/>
        <v>406141.5</v>
      </c>
      <c r="H15" s="6">
        <f t="shared" si="4"/>
        <v>40610.5</v>
      </c>
      <c r="I15" s="9">
        <f t="shared" si="5"/>
        <v>0</v>
      </c>
      <c r="J15" s="6">
        <f t="shared" si="6"/>
        <v>40610.5</v>
      </c>
      <c r="K15" s="9">
        <f t="shared" si="7"/>
        <v>365531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0.52870424152886686</v>
      </c>
      <c r="I2" s="23">
        <f>COUNT('Lopsided Margins'!G2:G40)</f>
        <v>22</v>
      </c>
      <c r="J2" s="36">
        <f>I2/(I2+I3)</f>
        <v>0.57894736842105265</v>
      </c>
      <c r="K2" s="37">
        <f>J2-H2</f>
        <v>5.0243126892185797E-2</v>
      </c>
    </row>
    <row r="3" spans="1:11" ht="16.5" customHeight="1" x14ac:dyDescent="0.35">
      <c r="A3" s="2">
        <v>1</v>
      </c>
      <c r="B3" s="6">
        <f>'Lopsided Margins'!B3</f>
        <v>407207</v>
      </c>
      <c r="C3" s="14">
        <f>'Lopsided Margins'!E3</f>
        <v>0.86354266955640291</v>
      </c>
      <c r="D3" s="9">
        <f>'Lopsided Margins'!C3</f>
        <v>64347</v>
      </c>
      <c r="E3" s="17">
        <f>'Lopsided Margins'!F3</f>
        <v>0.13645733044359712</v>
      </c>
      <c r="G3" s="22" t="s">
        <v>3</v>
      </c>
      <c r="H3" s="37">
        <f>SUM(D2:D40)/(SUM(B2:B40)+SUM(D2:D40))</f>
        <v>0.47129575847113314</v>
      </c>
      <c r="I3" s="23">
        <f>COUNT('Lopsided Margins'!H2:H140)</f>
        <v>16</v>
      </c>
      <c r="J3" s="36">
        <f>I3/(I2+I3)</f>
        <v>0.42105263157894735</v>
      </c>
      <c r="K3" s="37">
        <f>J3-H3</f>
        <v>-5.0243126892185797E-2</v>
      </c>
    </row>
    <row r="4" spans="1:11" x14ac:dyDescent="0.35">
      <c r="A4" s="3">
        <v>2</v>
      </c>
      <c r="B4" s="6">
        <f>'Lopsided Margins'!B4</f>
        <v>344474</v>
      </c>
      <c r="C4" s="14">
        <f>'Lopsided Margins'!E4</f>
        <v>0.67928851728421846</v>
      </c>
      <c r="D4" s="9">
        <f>'Lopsided Margins'!C4</f>
        <v>162636</v>
      </c>
      <c r="E4" s="17">
        <f>'Lopsided Margins'!F4</f>
        <v>0.32071148271578159</v>
      </c>
    </row>
    <row r="5" spans="1:11" x14ac:dyDescent="0.35">
      <c r="A5" s="3">
        <v>3</v>
      </c>
      <c r="B5" s="6">
        <f>'Lopsided Margins'!B5</f>
        <v>599741</v>
      </c>
      <c r="C5" s="14">
        <f>'Lopsided Margins'!E5</f>
        <v>0.79506133232935583</v>
      </c>
      <c r="D5" s="9">
        <f>'Lopsided Margins'!C5</f>
        <v>154592</v>
      </c>
      <c r="E5" s="17">
        <f>'Lopsided Margins'!F5</f>
        <v>0.20493866767064414</v>
      </c>
    </row>
    <row r="6" spans="1:11" x14ac:dyDescent="0.35">
      <c r="A6" s="3">
        <v>4</v>
      </c>
      <c r="B6" s="6">
        <f>'Lopsided Margins'!B6</f>
        <v>354246</v>
      </c>
      <c r="C6" s="14">
        <f>'Lopsided Margins'!E6</f>
        <v>0.54687509648575716</v>
      </c>
      <c r="D6" s="9">
        <f>'Lopsided Margins'!C6</f>
        <v>293518</v>
      </c>
      <c r="E6" s="17">
        <f>'Lopsided Margins'!F6</f>
        <v>0.45312490351424284</v>
      </c>
    </row>
    <row r="7" spans="1:11" x14ac:dyDescent="0.35">
      <c r="A7" s="3">
        <v>5</v>
      </c>
      <c r="B7" s="6">
        <f>'Lopsided Margins'!B7</f>
        <v>398210</v>
      </c>
      <c r="C7" s="14">
        <f>'Lopsided Margins'!E7</f>
        <v>0.61810336129888477</v>
      </c>
      <c r="D7" s="9">
        <f>'Lopsided Margins'!C7</f>
        <v>246035</v>
      </c>
      <c r="E7" s="17">
        <f>'Lopsided Margins'!F7</f>
        <v>0.38189663870111523</v>
      </c>
    </row>
    <row r="8" spans="1:11" x14ac:dyDescent="0.35">
      <c r="A8" s="3">
        <v>6</v>
      </c>
      <c r="B8" s="6">
        <f>'Lopsided Margins'!B8</f>
        <v>478569</v>
      </c>
      <c r="C8" s="14">
        <f>'Lopsided Margins'!E8</f>
        <v>0.72140352675516217</v>
      </c>
      <c r="D8" s="9">
        <f>'Lopsided Margins'!C8</f>
        <v>184817</v>
      </c>
      <c r="E8" s="17">
        <f>'Lopsided Margins'!F8</f>
        <v>0.27859647324483783</v>
      </c>
    </row>
    <row r="9" spans="1:11" x14ac:dyDescent="0.35">
      <c r="A9" s="3">
        <v>7</v>
      </c>
      <c r="B9" s="6">
        <f>'Lopsided Margins'!B9</f>
        <v>353492</v>
      </c>
      <c r="C9" s="14">
        <f>'Lopsided Margins'!E9</f>
        <v>0.54645768373992665</v>
      </c>
      <c r="D9" s="9">
        <f>'Lopsided Margins'!C9</f>
        <v>293387</v>
      </c>
      <c r="E9" s="17">
        <f>'Lopsided Margins'!F9</f>
        <v>0.45354231626007335</v>
      </c>
    </row>
    <row r="10" spans="1:11" x14ac:dyDescent="0.35">
      <c r="A10" s="3">
        <v>8</v>
      </c>
      <c r="B10" s="6">
        <f>'Lopsided Margins'!B10</f>
        <v>498053</v>
      </c>
      <c r="C10" s="14">
        <f>'Lopsided Margins'!E10</f>
        <v>0.96696552688188742</v>
      </c>
      <c r="D10" s="9">
        <f>'Lopsided Margins'!C10</f>
        <v>17015</v>
      </c>
      <c r="E10" s="17">
        <f>'Lopsided Margins'!F10</f>
        <v>3.3034473118112563E-2</v>
      </c>
    </row>
    <row r="11" spans="1:11" x14ac:dyDescent="0.35">
      <c r="A11" s="3">
        <v>9</v>
      </c>
      <c r="B11" s="6">
        <f>'Lopsided Margins'!B11</f>
        <v>460620</v>
      </c>
      <c r="C11" s="14">
        <f>'Lopsided Margins'!E11</f>
        <v>0.58233721246294179</v>
      </c>
      <c r="D11" s="9">
        <f>'Lopsided Margins'!C11</f>
        <v>330365</v>
      </c>
      <c r="E11" s="17">
        <f>'Lopsided Margins'!F11</f>
        <v>0.41766278753705821</v>
      </c>
    </row>
    <row r="12" spans="1:11" x14ac:dyDescent="0.35">
      <c r="A12" s="3">
        <v>10</v>
      </c>
      <c r="B12" s="6">
        <f>'Lopsided Margins'!B12</f>
        <v>348706</v>
      </c>
      <c r="C12" s="14">
        <f>'Lopsided Margins'!E12</f>
        <v>0.5768102133515951</v>
      </c>
      <c r="D12" s="9">
        <f>'Lopsided Margins'!C12</f>
        <v>255836</v>
      </c>
      <c r="E12" s="17">
        <f>'Lopsided Margins'!F12</f>
        <v>0.4231897866484049</v>
      </c>
    </row>
    <row r="13" spans="1:11" x14ac:dyDescent="0.35">
      <c r="A13" s="3">
        <v>11</v>
      </c>
      <c r="B13" s="6">
        <f>'Lopsided Margins'!B13</f>
        <v>358216</v>
      </c>
      <c r="C13" s="14">
        <f>'Lopsided Margins'!E13</f>
        <v>0.53997717786343202</v>
      </c>
      <c r="D13" s="9">
        <f>'Lopsided Margins'!C13</f>
        <v>305175</v>
      </c>
      <c r="E13" s="17">
        <f>'Lopsided Margins'!F13</f>
        <v>0.46002282213656803</v>
      </c>
    </row>
    <row r="14" spans="1:11" x14ac:dyDescent="0.35">
      <c r="A14" s="3">
        <v>12</v>
      </c>
      <c r="B14" s="6">
        <f>'Lopsided Margins'!B14</f>
        <v>386768</v>
      </c>
      <c r="C14" s="14">
        <f>'Lopsided Margins'!E14</f>
        <v>0.5083080012564184</v>
      </c>
      <c r="D14" s="9">
        <f>'Lopsided Margins'!C14</f>
        <v>374125</v>
      </c>
      <c r="E14" s="17">
        <f>'Lopsided Margins'!F14</f>
        <v>0.49169199874358155</v>
      </c>
    </row>
    <row r="15" spans="1:11" x14ac:dyDescent="0.35">
      <c r="A15" s="3">
        <v>13</v>
      </c>
      <c r="B15" s="6">
        <f>'Lopsided Margins'!B15</f>
        <v>446752</v>
      </c>
      <c r="C15" s="14">
        <f>'Lopsided Margins'!E15</f>
        <v>0.54999550649219542</v>
      </c>
      <c r="D15" s="9">
        <f>'Lopsided Margins'!C15</f>
        <v>365531</v>
      </c>
      <c r="E15" s="17">
        <f>'Lopsided Margins'!F15</f>
        <v>0.45000449350780453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2024-05-10T15:43:01Z</dcterms:modified>
</cp:coreProperties>
</file>