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4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4CFE2765-69C1-473F-8AFF-6BBEEB621049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4" l="1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H3" i="4" s="1"/>
  <c r="B3" i="4"/>
  <c r="C112" i="3"/>
  <c r="B112" i="3"/>
  <c r="G111" i="3"/>
  <c r="H111" i="3" s="1"/>
  <c r="F111" i="3"/>
  <c r="E111" i="3"/>
  <c r="J111" i="3" s="1"/>
  <c r="D111" i="3"/>
  <c r="C111" i="3"/>
  <c r="B111" i="3"/>
  <c r="I111" i="3" s="1"/>
  <c r="C110" i="3"/>
  <c r="B110" i="3"/>
  <c r="I109" i="3"/>
  <c r="K109" i="3" s="1"/>
  <c r="H109" i="3"/>
  <c r="E109" i="3"/>
  <c r="J109" i="3" s="1"/>
  <c r="D109" i="3"/>
  <c r="G109" i="3" s="1"/>
  <c r="C109" i="3"/>
  <c r="B109" i="3"/>
  <c r="F109" i="3" s="1"/>
  <c r="F108" i="3"/>
  <c r="E108" i="3"/>
  <c r="C108" i="3"/>
  <c r="B108" i="3"/>
  <c r="E107" i="3"/>
  <c r="D107" i="3"/>
  <c r="G107" i="3" s="1"/>
  <c r="I107" i="3" s="1"/>
  <c r="C107" i="3"/>
  <c r="B107" i="3"/>
  <c r="H107" i="3" s="1"/>
  <c r="J106" i="3"/>
  <c r="F106" i="3"/>
  <c r="C106" i="3"/>
  <c r="H106" i="3" s="1"/>
  <c r="B106" i="3"/>
  <c r="E106" i="3" s="1"/>
  <c r="C105" i="3"/>
  <c r="H105" i="3" s="1"/>
  <c r="B105" i="3"/>
  <c r="C104" i="3"/>
  <c r="B104" i="3"/>
  <c r="H103" i="3"/>
  <c r="G103" i="3"/>
  <c r="F103" i="3"/>
  <c r="E103" i="3"/>
  <c r="D103" i="3"/>
  <c r="C103" i="3"/>
  <c r="B103" i="3"/>
  <c r="C102" i="3"/>
  <c r="B102" i="3"/>
  <c r="I101" i="3"/>
  <c r="H101" i="3"/>
  <c r="E101" i="3"/>
  <c r="J101" i="3" s="1"/>
  <c r="D101" i="3"/>
  <c r="G101" i="3" s="1"/>
  <c r="C101" i="3"/>
  <c r="B101" i="3"/>
  <c r="F101" i="3" s="1"/>
  <c r="K101" i="3" s="1"/>
  <c r="C100" i="3"/>
  <c r="F100" i="3" s="1"/>
  <c r="B100" i="3"/>
  <c r="E99" i="3"/>
  <c r="D99" i="3"/>
  <c r="G99" i="3" s="1"/>
  <c r="I99" i="3" s="1"/>
  <c r="C99" i="3"/>
  <c r="B99" i="3"/>
  <c r="H99" i="3" s="1"/>
  <c r="I98" i="3"/>
  <c r="F98" i="3"/>
  <c r="C98" i="3"/>
  <c r="B98" i="3"/>
  <c r="E98" i="3" s="1"/>
  <c r="D97" i="3"/>
  <c r="G97" i="3" s="1"/>
  <c r="I97" i="3" s="1"/>
  <c r="C97" i="3"/>
  <c r="B97" i="3"/>
  <c r="H97" i="3" s="1"/>
  <c r="C96" i="3"/>
  <c r="B96" i="3"/>
  <c r="I96" i="3" s="1"/>
  <c r="H95" i="3"/>
  <c r="F95" i="3"/>
  <c r="E95" i="3"/>
  <c r="D95" i="3"/>
  <c r="G95" i="3" s="1"/>
  <c r="C95" i="3"/>
  <c r="B95" i="3"/>
  <c r="C94" i="3"/>
  <c r="B94" i="3"/>
  <c r="I93" i="3"/>
  <c r="K93" i="3" s="1"/>
  <c r="H93" i="3"/>
  <c r="E93" i="3"/>
  <c r="D93" i="3"/>
  <c r="G93" i="3" s="1"/>
  <c r="C93" i="3"/>
  <c r="B93" i="3"/>
  <c r="F93" i="3" s="1"/>
  <c r="E92" i="3"/>
  <c r="C92" i="3"/>
  <c r="B92" i="3"/>
  <c r="E91" i="3"/>
  <c r="C91" i="3"/>
  <c r="B91" i="3"/>
  <c r="H91" i="3" s="1"/>
  <c r="J90" i="3"/>
  <c r="F90" i="3"/>
  <c r="C90" i="3"/>
  <c r="H90" i="3" s="1"/>
  <c r="B90" i="3"/>
  <c r="E90" i="3" s="1"/>
  <c r="D89" i="3"/>
  <c r="G89" i="3" s="1"/>
  <c r="C89" i="3"/>
  <c r="I89" i="3" s="1"/>
  <c r="B89" i="3"/>
  <c r="C88" i="3"/>
  <c r="B88" i="3"/>
  <c r="H87" i="3"/>
  <c r="G87" i="3"/>
  <c r="F87" i="3"/>
  <c r="E87" i="3"/>
  <c r="J87" i="3" s="1"/>
  <c r="D87" i="3"/>
  <c r="C87" i="3"/>
  <c r="B87" i="3"/>
  <c r="C86" i="3"/>
  <c r="B86" i="3"/>
  <c r="I85" i="3"/>
  <c r="H85" i="3"/>
  <c r="E85" i="3"/>
  <c r="D85" i="3"/>
  <c r="G85" i="3" s="1"/>
  <c r="C85" i="3"/>
  <c r="B85" i="3"/>
  <c r="F85" i="3" s="1"/>
  <c r="K85" i="3" s="1"/>
  <c r="C84" i="3"/>
  <c r="B84" i="3"/>
  <c r="I83" i="3"/>
  <c r="E83" i="3"/>
  <c r="C83" i="3"/>
  <c r="B83" i="3"/>
  <c r="I82" i="3"/>
  <c r="F82" i="3"/>
  <c r="K82" i="3" s="1"/>
  <c r="C82" i="3"/>
  <c r="B82" i="3"/>
  <c r="E82" i="3" s="1"/>
  <c r="C81" i="3"/>
  <c r="B81" i="3"/>
  <c r="C80" i="3"/>
  <c r="B80" i="3"/>
  <c r="G79" i="3"/>
  <c r="H79" i="3" s="1"/>
  <c r="E79" i="3"/>
  <c r="D79" i="3"/>
  <c r="C79" i="3"/>
  <c r="I79" i="3" s="1"/>
  <c r="B79" i="3"/>
  <c r="C78" i="3"/>
  <c r="B78" i="3"/>
  <c r="I77" i="3"/>
  <c r="K77" i="3" s="1"/>
  <c r="E77" i="3"/>
  <c r="D77" i="3"/>
  <c r="G77" i="3" s="1"/>
  <c r="H77" i="3" s="1"/>
  <c r="C77" i="3"/>
  <c r="B77" i="3"/>
  <c r="F77" i="3" s="1"/>
  <c r="F76" i="3"/>
  <c r="C76" i="3"/>
  <c r="B76" i="3"/>
  <c r="I75" i="3"/>
  <c r="E75" i="3"/>
  <c r="C75" i="3"/>
  <c r="B75" i="3"/>
  <c r="F74" i="3"/>
  <c r="C74" i="3"/>
  <c r="B74" i="3"/>
  <c r="E74" i="3" s="1"/>
  <c r="C73" i="3"/>
  <c r="F73" i="3" s="1"/>
  <c r="B73" i="3"/>
  <c r="C72" i="3"/>
  <c r="B72" i="3"/>
  <c r="E71" i="3"/>
  <c r="J71" i="3" s="1"/>
  <c r="D71" i="3"/>
  <c r="G71" i="3" s="1"/>
  <c r="H71" i="3" s="1"/>
  <c r="C71" i="3"/>
  <c r="I71" i="3" s="1"/>
  <c r="B71" i="3"/>
  <c r="C70" i="3"/>
  <c r="B70" i="3"/>
  <c r="I69" i="3"/>
  <c r="H69" i="3"/>
  <c r="E69" i="3"/>
  <c r="D69" i="3"/>
  <c r="G69" i="3" s="1"/>
  <c r="C69" i="3"/>
  <c r="B69" i="3"/>
  <c r="F69" i="3" s="1"/>
  <c r="K69" i="3" s="1"/>
  <c r="E68" i="3"/>
  <c r="C68" i="3"/>
  <c r="B68" i="3"/>
  <c r="E67" i="3"/>
  <c r="J67" i="3" s="1"/>
  <c r="C67" i="3"/>
  <c r="B67" i="3"/>
  <c r="H67" i="3" s="1"/>
  <c r="F66" i="3"/>
  <c r="C66" i="3"/>
  <c r="B66" i="3"/>
  <c r="E66" i="3" s="1"/>
  <c r="D65" i="3"/>
  <c r="G65" i="3" s="1"/>
  <c r="C65" i="3"/>
  <c r="F65" i="3" s="1"/>
  <c r="B65" i="3"/>
  <c r="H65" i="3" s="1"/>
  <c r="C64" i="3"/>
  <c r="B64" i="3"/>
  <c r="E63" i="3"/>
  <c r="D63" i="3"/>
  <c r="G63" i="3" s="1"/>
  <c r="H63" i="3" s="1"/>
  <c r="C63" i="3"/>
  <c r="I63" i="3" s="1"/>
  <c r="B63" i="3"/>
  <c r="C62" i="3"/>
  <c r="B62" i="3"/>
  <c r="I61" i="3"/>
  <c r="H61" i="3"/>
  <c r="G61" i="3"/>
  <c r="E61" i="3"/>
  <c r="J61" i="3" s="1"/>
  <c r="D61" i="3"/>
  <c r="C61" i="3"/>
  <c r="F61" i="3" s="1"/>
  <c r="K61" i="3" s="1"/>
  <c r="B61" i="3"/>
  <c r="C60" i="3"/>
  <c r="B60" i="3"/>
  <c r="E59" i="3"/>
  <c r="J59" i="3" s="1"/>
  <c r="C59" i="3"/>
  <c r="B59" i="3"/>
  <c r="H59" i="3" s="1"/>
  <c r="I58" i="3"/>
  <c r="F58" i="3"/>
  <c r="K58" i="3" s="1"/>
  <c r="C58" i="3"/>
  <c r="E58" i="3" s="1"/>
  <c r="B58" i="3"/>
  <c r="D58" i="3" s="1"/>
  <c r="G58" i="3" s="1"/>
  <c r="I57" i="3"/>
  <c r="D57" i="3"/>
  <c r="G57" i="3" s="1"/>
  <c r="C57" i="3"/>
  <c r="F57" i="3" s="1"/>
  <c r="B57" i="3"/>
  <c r="C56" i="3"/>
  <c r="B56" i="3"/>
  <c r="E55" i="3"/>
  <c r="D55" i="3"/>
  <c r="G55" i="3" s="1"/>
  <c r="H55" i="3" s="1"/>
  <c r="C55" i="3"/>
  <c r="I55" i="3" s="1"/>
  <c r="B55" i="3"/>
  <c r="C54" i="3"/>
  <c r="B54" i="3"/>
  <c r="K53" i="3"/>
  <c r="I53" i="3"/>
  <c r="H53" i="3"/>
  <c r="G53" i="3"/>
  <c r="E53" i="3"/>
  <c r="J53" i="3" s="1"/>
  <c r="D53" i="3"/>
  <c r="C53" i="3"/>
  <c r="B53" i="3"/>
  <c r="F53" i="3" s="1"/>
  <c r="C52" i="3"/>
  <c r="B52" i="3"/>
  <c r="E51" i="3"/>
  <c r="C51" i="3"/>
  <c r="B51" i="3"/>
  <c r="H51" i="3" s="1"/>
  <c r="I50" i="3"/>
  <c r="F50" i="3"/>
  <c r="K50" i="3" s="1"/>
  <c r="C50" i="3"/>
  <c r="E50" i="3" s="1"/>
  <c r="B50" i="3"/>
  <c r="D50" i="3" s="1"/>
  <c r="G50" i="3" s="1"/>
  <c r="I49" i="3"/>
  <c r="D49" i="3"/>
  <c r="G49" i="3" s="1"/>
  <c r="C49" i="3"/>
  <c r="F49" i="3" s="1"/>
  <c r="B49" i="3"/>
  <c r="C48" i="3"/>
  <c r="B48" i="3"/>
  <c r="H47" i="3"/>
  <c r="G47" i="3"/>
  <c r="E47" i="3"/>
  <c r="D47" i="3"/>
  <c r="C47" i="3"/>
  <c r="B47" i="3"/>
  <c r="C46" i="3"/>
  <c r="B46" i="3"/>
  <c r="H45" i="3"/>
  <c r="G45" i="3"/>
  <c r="I45" i="3" s="1"/>
  <c r="E45" i="3"/>
  <c r="J45" i="3" s="1"/>
  <c r="D45" i="3"/>
  <c r="C45" i="3"/>
  <c r="B45" i="3"/>
  <c r="F45" i="3" s="1"/>
  <c r="C44" i="3"/>
  <c r="B44" i="3"/>
  <c r="I43" i="3"/>
  <c r="E43" i="3"/>
  <c r="C43" i="3"/>
  <c r="B43" i="3"/>
  <c r="E42" i="3"/>
  <c r="C42" i="3"/>
  <c r="F42" i="3" s="1"/>
  <c r="B42" i="3"/>
  <c r="C41" i="3"/>
  <c r="F41" i="3" s="1"/>
  <c r="B41" i="3"/>
  <c r="C40" i="3"/>
  <c r="I40" i="3" s="1"/>
  <c r="B40" i="3"/>
  <c r="H39" i="3"/>
  <c r="G39" i="3"/>
  <c r="E39" i="3"/>
  <c r="J39" i="3" s="1"/>
  <c r="D39" i="3"/>
  <c r="C39" i="3"/>
  <c r="B39" i="3"/>
  <c r="D38" i="3"/>
  <c r="G38" i="3" s="1"/>
  <c r="C38" i="3"/>
  <c r="B38" i="3"/>
  <c r="H37" i="3"/>
  <c r="G37" i="3"/>
  <c r="I37" i="3" s="1"/>
  <c r="E37" i="3"/>
  <c r="D37" i="3"/>
  <c r="C37" i="3"/>
  <c r="F37" i="3" s="1"/>
  <c r="B37" i="3"/>
  <c r="F36" i="3"/>
  <c r="E36" i="3"/>
  <c r="C36" i="3"/>
  <c r="B36" i="3"/>
  <c r="C35" i="3"/>
  <c r="B35" i="3"/>
  <c r="I34" i="3"/>
  <c r="C34" i="3"/>
  <c r="B34" i="3"/>
  <c r="I33" i="3"/>
  <c r="F33" i="3"/>
  <c r="D33" i="3"/>
  <c r="G33" i="3" s="1"/>
  <c r="C33" i="3"/>
  <c r="B33" i="3"/>
  <c r="C32" i="3"/>
  <c r="F32" i="3" s="1"/>
  <c r="B32" i="3"/>
  <c r="E31" i="3"/>
  <c r="D31" i="3"/>
  <c r="G31" i="3" s="1"/>
  <c r="C31" i="3"/>
  <c r="B31" i="3"/>
  <c r="C30" i="3"/>
  <c r="B30" i="3"/>
  <c r="I29" i="3"/>
  <c r="K29" i="3" s="1"/>
  <c r="E29" i="3"/>
  <c r="D29" i="3"/>
  <c r="G29" i="3" s="1"/>
  <c r="H29" i="3" s="1"/>
  <c r="C29" i="3"/>
  <c r="F29" i="3" s="1"/>
  <c r="B29" i="3"/>
  <c r="E28" i="3"/>
  <c r="C28" i="3"/>
  <c r="B28" i="3"/>
  <c r="I27" i="3"/>
  <c r="E27" i="3"/>
  <c r="C27" i="3"/>
  <c r="B27" i="3"/>
  <c r="F26" i="3"/>
  <c r="C26" i="3"/>
  <c r="I26" i="3" s="1"/>
  <c r="B26" i="3"/>
  <c r="C25" i="3"/>
  <c r="B25" i="3"/>
  <c r="C24" i="3"/>
  <c r="F24" i="3" s="1"/>
  <c r="B24" i="3"/>
  <c r="H24" i="3" s="1"/>
  <c r="D23" i="3"/>
  <c r="G23" i="3" s="1"/>
  <c r="H23" i="3" s="1"/>
  <c r="C23" i="3"/>
  <c r="F23" i="3" s="1"/>
  <c r="B23" i="3"/>
  <c r="I23" i="3" s="1"/>
  <c r="D22" i="3"/>
  <c r="G22" i="3" s="1"/>
  <c r="C22" i="3"/>
  <c r="B22" i="3"/>
  <c r="I21" i="3"/>
  <c r="K21" i="3" s="1"/>
  <c r="H21" i="3"/>
  <c r="G21" i="3"/>
  <c r="F21" i="3"/>
  <c r="E21" i="3"/>
  <c r="D21" i="3"/>
  <c r="C21" i="3"/>
  <c r="B21" i="3"/>
  <c r="C20" i="3"/>
  <c r="B20" i="3"/>
  <c r="E19" i="3"/>
  <c r="C19" i="3"/>
  <c r="B19" i="3"/>
  <c r="C18" i="3"/>
  <c r="B18" i="3"/>
  <c r="I17" i="3"/>
  <c r="F17" i="3"/>
  <c r="K17" i="3" s="1"/>
  <c r="D17" i="3"/>
  <c r="G17" i="3" s="1"/>
  <c r="C17" i="3"/>
  <c r="B17" i="3"/>
  <c r="I16" i="3"/>
  <c r="K16" i="3" s="1"/>
  <c r="F16" i="3"/>
  <c r="C16" i="3"/>
  <c r="B16" i="3"/>
  <c r="C15" i="3"/>
  <c r="B15" i="3"/>
  <c r="D14" i="3"/>
  <c r="G14" i="3" s="1"/>
  <c r="C14" i="3"/>
  <c r="B14" i="3"/>
  <c r="I13" i="3"/>
  <c r="E13" i="3"/>
  <c r="D13" i="3"/>
  <c r="G13" i="3" s="1"/>
  <c r="H13" i="3" s="1"/>
  <c r="C13" i="3"/>
  <c r="B13" i="3"/>
  <c r="F13" i="3" s="1"/>
  <c r="K13" i="3" s="1"/>
  <c r="C12" i="3"/>
  <c r="B12" i="3"/>
  <c r="I11" i="3"/>
  <c r="C11" i="3"/>
  <c r="B11" i="3"/>
  <c r="C10" i="3"/>
  <c r="F10" i="3" s="1"/>
  <c r="B10" i="3"/>
  <c r="D9" i="3"/>
  <c r="G9" i="3" s="1"/>
  <c r="C9" i="3"/>
  <c r="B9" i="3"/>
  <c r="C8" i="3"/>
  <c r="B8" i="3"/>
  <c r="I7" i="3"/>
  <c r="H7" i="3"/>
  <c r="D7" i="3"/>
  <c r="G7" i="3" s="1"/>
  <c r="C7" i="3"/>
  <c r="B7" i="3"/>
  <c r="F7" i="3" s="1"/>
  <c r="K7" i="3" s="1"/>
  <c r="C6" i="3"/>
  <c r="B6" i="3"/>
  <c r="I5" i="3"/>
  <c r="C5" i="3"/>
  <c r="F5" i="3" s="1"/>
  <c r="K5" i="3" s="1"/>
  <c r="B5" i="3"/>
  <c r="G4" i="3"/>
  <c r="H4" i="3" s="1"/>
  <c r="F4" i="3"/>
  <c r="K4" i="3" s="1"/>
  <c r="D4" i="3"/>
  <c r="C4" i="3"/>
  <c r="E4" i="3" s="1"/>
  <c r="B4" i="3"/>
  <c r="I4" i="3" s="1"/>
  <c r="I3" i="3"/>
  <c r="F3" i="3"/>
  <c r="K3" i="3" s="1"/>
  <c r="D3" i="3"/>
  <c r="G3" i="3" s="1"/>
  <c r="C3" i="3"/>
  <c r="B3" i="3"/>
  <c r="C109" i="2"/>
  <c r="C105" i="2"/>
  <c r="C101" i="2"/>
  <c r="C93" i="2"/>
  <c r="C85" i="2"/>
  <c r="C73" i="2"/>
  <c r="C69" i="2"/>
  <c r="C53" i="2"/>
  <c r="H112" i="1"/>
  <c r="D112" i="1"/>
  <c r="F112" i="1" s="1"/>
  <c r="H111" i="1"/>
  <c r="F111" i="1"/>
  <c r="E111" i="4" s="1"/>
  <c r="D111" i="1"/>
  <c r="E111" i="1" s="1"/>
  <c r="F110" i="1"/>
  <c r="E110" i="1"/>
  <c r="D110" i="1"/>
  <c r="D109" i="1"/>
  <c r="F109" i="1" s="1"/>
  <c r="E109" i="4" s="1"/>
  <c r="H108" i="1"/>
  <c r="G108" i="1"/>
  <c r="F108" i="1"/>
  <c r="C108" i="2" s="1"/>
  <c r="E108" i="1"/>
  <c r="C108" i="4" s="1"/>
  <c r="D108" i="1"/>
  <c r="E107" i="1"/>
  <c r="D107" i="1"/>
  <c r="F107" i="1" s="1"/>
  <c r="F106" i="1"/>
  <c r="D106" i="1"/>
  <c r="E106" i="1" s="1"/>
  <c r="G105" i="1"/>
  <c r="F105" i="1"/>
  <c r="E105" i="1"/>
  <c r="C105" i="4" s="1"/>
  <c r="D105" i="1"/>
  <c r="D104" i="1"/>
  <c r="G103" i="1"/>
  <c r="F103" i="1"/>
  <c r="E103" i="1"/>
  <c r="D103" i="1"/>
  <c r="F102" i="1"/>
  <c r="E102" i="1"/>
  <c r="D102" i="1"/>
  <c r="H101" i="1"/>
  <c r="F101" i="1"/>
  <c r="E101" i="4" s="1"/>
  <c r="D101" i="1"/>
  <c r="E101" i="1" s="1"/>
  <c r="D100" i="1"/>
  <c r="F100" i="1" s="1"/>
  <c r="D99" i="1"/>
  <c r="F99" i="1" s="1"/>
  <c r="H98" i="1"/>
  <c r="G98" i="1"/>
  <c r="F98" i="1"/>
  <c r="E98" i="4" s="1"/>
  <c r="E98" i="1"/>
  <c r="C98" i="4" s="1"/>
  <c r="D98" i="1"/>
  <c r="E97" i="1"/>
  <c r="D97" i="1"/>
  <c r="F97" i="1" s="1"/>
  <c r="D96" i="1"/>
  <c r="H95" i="1"/>
  <c r="F95" i="1"/>
  <c r="E95" i="4" s="1"/>
  <c r="D95" i="1"/>
  <c r="E95" i="1" s="1"/>
  <c r="F94" i="1"/>
  <c r="E94" i="4" s="1"/>
  <c r="D94" i="1"/>
  <c r="E94" i="1" s="1"/>
  <c r="H93" i="1"/>
  <c r="D93" i="1"/>
  <c r="F93" i="1" s="1"/>
  <c r="E93" i="4" s="1"/>
  <c r="G92" i="1"/>
  <c r="F92" i="1"/>
  <c r="E92" i="1"/>
  <c r="C92" i="4" s="1"/>
  <c r="D92" i="1"/>
  <c r="E91" i="1"/>
  <c r="D91" i="1"/>
  <c r="F91" i="1" s="1"/>
  <c r="F90" i="1"/>
  <c r="D90" i="1"/>
  <c r="E90" i="1" s="1"/>
  <c r="G89" i="1"/>
  <c r="F89" i="1"/>
  <c r="E89" i="4" s="1"/>
  <c r="E89" i="1"/>
  <c r="D89" i="1"/>
  <c r="D88" i="1"/>
  <c r="H87" i="1"/>
  <c r="G87" i="1"/>
  <c r="F87" i="1"/>
  <c r="E87" i="1"/>
  <c r="D87" i="1"/>
  <c r="D86" i="1"/>
  <c r="F86" i="1" s="1"/>
  <c r="H85" i="1"/>
  <c r="F85" i="1"/>
  <c r="E85" i="4" s="1"/>
  <c r="D85" i="1"/>
  <c r="E85" i="1" s="1"/>
  <c r="D84" i="1"/>
  <c r="F84" i="1" s="1"/>
  <c r="D83" i="1"/>
  <c r="F83" i="1" s="1"/>
  <c r="H82" i="1"/>
  <c r="G82" i="1"/>
  <c r="F82" i="1"/>
  <c r="C82" i="2" s="1"/>
  <c r="E82" i="1"/>
  <c r="C82" i="4" s="1"/>
  <c r="D82" i="1"/>
  <c r="E81" i="1"/>
  <c r="D81" i="1"/>
  <c r="F81" i="1" s="1"/>
  <c r="D80" i="1"/>
  <c r="F79" i="1"/>
  <c r="D79" i="1"/>
  <c r="E79" i="1" s="1"/>
  <c r="G79" i="1" s="1"/>
  <c r="F78" i="1"/>
  <c r="E78" i="1"/>
  <c r="D78" i="1"/>
  <c r="D77" i="1"/>
  <c r="F76" i="1"/>
  <c r="E76" i="1"/>
  <c r="D76" i="1"/>
  <c r="E75" i="1"/>
  <c r="D75" i="1"/>
  <c r="F75" i="1" s="1"/>
  <c r="F74" i="1"/>
  <c r="H74" i="1" s="1"/>
  <c r="D74" i="1"/>
  <c r="E74" i="1" s="1"/>
  <c r="H73" i="1"/>
  <c r="G73" i="1"/>
  <c r="F73" i="1"/>
  <c r="E73" i="4" s="1"/>
  <c r="E73" i="1"/>
  <c r="D73" i="1"/>
  <c r="D72" i="1"/>
  <c r="G71" i="1"/>
  <c r="F71" i="1"/>
  <c r="E71" i="1"/>
  <c r="D71" i="1"/>
  <c r="D70" i="1"/>
  <c r="E70" i="1" s="1"/>
  <c r="H69" i="1"/>
  <c r="F69" i="1"/>
  <c r="E69" i="4" s="1"/>
  <c r="D69" i="1"/>
  <c r="E69" i="1" s="1"/>
  <c r="D68" i="1"/>
  <c r="F68" i="1" s="1"/>
  <c r="F67" i="1"/>
  <c r="D67" i="1"/>
  <c r="E67" i="1" s="1"/>
  <c r="H66" i="1"/>
  <c r="G66" i="1"/>
  <c r="F66" i="1"/>
  <c r="E66" i="4" s="1"/>
  <c r="E66" i="1"/>
  <c r="C66" i="4" s="1"/>
  <c r="D66" i="1"/>
  <c r="G65" i="1"/>
  <c r="F65" i="1"/>
  <c r="E65" i="1"/>
  <c r="D65" i="1"/>
  <c r="D64" i="1"/>
  <c r="F64" i="1" s="1"/>
  <c r="G63" i="1"/>
  <c r="F63" i="1"/>
  <c r="D63" i="1"/>
  <c r="E63" i="1" s="1"/>
  <c r="D62" i="1"/>
  <c r="F62" i="1" s="1"/>
  <c r="D61" i="1"/>
  <c r="H60" i="1"/>
  <c r="G60" i="1"/>
  <c r="F60" i="1"/>
  <c r="E60" i="1"/>
  <c r="D60" i="1"/>
  <c r="D59" i="1"/>
  <c r="F59" i="1" s="1"/>
  <c r="H58" i="1"/>
  <c r="F58" i="1"/>
  <c r="D58" i="1"/>
  <c r="E58" i="1" s="1"/>
  <c r="D57" i="1"/>
  <c r="F57" i="1" s="1"/>
  <c r="D56" i="1"/>
  <c r="H55" i="1"/>
  <c r="G55" i="1"/>
  <c r="F55" i="1"/>
  <c r="E55" i="1"/>
  <c r="D55" i="1"/>
  <c r="D54" i="1"/>
  <c r="F54" i="1" s="1"/>
  <c r="H53" i="1"/>
  <c r="F53" i="1"/>
  <c r="E53" i="4" s="1"/>
  <c r="D53" i="1"/>
  <c r="E53" i="1" s="1"/>
  <c r="F52" i="1"/>
  <c r="H52" i="1" s="1"/>
  <c r="E52" i="1"/>
  <c r="D52" i="1"/>
  <c r="F51" i="1"/>
  <c r="E51" i="1"/>
  <c r="D51" i="1"/>
  <c r="H50" i="1"/>
  <c r="F50" i="1"/>
  <c r="C50" i="2" s="1"/>
  <c r="E50" i="1"/>
  <c r="D50" i="1"/>
  <c r="D49" i="1"/>
  <c r="F49" i="1" s="1"/>
  <c r="D48" i="1"/>
  <c r="F48" i="1" s="1"/>
  <c r="C48" i="2" s="1"/>
  <c r="H47" i="1"/>
  <c r="G47" i="1"/>
  <c r="F47" i="1"/>
  <c r="D47" i="1"/>
  <c r="E47" i="1" s="1"/>
  <c r="D46" i="1"/>
  <c r="F46" i="1" s="1"/>
  <c r="D45" i="1"/>
  <c r="F44" i="1"/>
  <c r="E44" i="1"/>
  <c r="D44" i="1"/>
  <c r="H43" i="1"/>
  <c r="E43" i="1"/>
  <c r="D43" i="1"/>
  <c r="F43" i="1" s="1"/>
  <c r="F42" i="1"/>
  <c r="D42" i="1"/>
  <c r="E42" i="1" s="1"/>
  <c r="F41" i="1"/>
  <c r="E41" i="4" s="1"/>
  <c r="E41" i="1"/>
  <c r="D41" i="1"/>
  <c r="D40" i="1"/>
  <c r="F39" i="1"/>
  <c r="E39" i="1"/>
  <c r="D39" i="1"/>
  <c r="D38" i="1"/>
  <c r="F38" i="1" s="1"/>
  <c r="H37" i="1"/>
  <c r="F37" i="1"/>
  <c r="E37" i="4" s="1"/>
  <c r="D37" i="1"/>
  <c r="E37" i="1" s="1"/>
  <c r="D36" i="1"/>
  <c r="E36" i="1" s="1"/>
  <c r="E35" i="1"/>
  <c r="D35" i="1"/>
  <c r="F35" i="1" s="1"/>
  <c r="H34" i="1"/>
  <c r="F34" i="1"/>
  <c r="E34" i="4" s="1"/>
  <c r="E34" i="1"/>
  <c r="D34" i="1"/>
  <c r="D33" i="1"/>
  <c r="F33" i="1" s="1"/>
  <c r="D32" i="1"/>
  <c r="F32" i="1" s="1"/>
  <c r="H32" i="1" s="1"/>
  <c r="F31" i="1"/>
  <c r="D31" i="1"/>
  <c r="E31" i="1" s="1"/>
  <c r="F30" i="1"/>
  <c r="E30" i="4" s="1"/>
  <c r="E30" i="1"/>
  <c r="D30" i="1"/>
  <c r="D29" i="1"/>
  <c r="G28" i="1"/>
  <c r="F28" i="1"/>
  <c r="E28" i="1"/>
  <c r="D28" i="1"/>
  <c r="D27" i="1"/>
  <c r="F27" i="1" s="1"/>
  <c r="H26" i="1"/>
  <c r="G26" i="1"/>
  <c r="F26" i="1"/>
  <c r="D26" i="1"/>
  <c r="E26" i="1" s="1"/>
  <c r="D25" i="1"/>
  <c r="E25" i="1" s="1"/>
  <c r="D24" i="1"/>
  <c r="F23" i="1"/>
  <c r="E23" i="1"/>
  <c r="G23" i="1" s="1"/>
  <c r="D23" i="1"/>
  <c r="G22" i="1"/>
  <c r="F22" i="1"/>
  <c r="E22" i="1"/>
  <c r="D22" i="1"/>
  <c r="F21" i="1"/>
  <c r="E21" i="4" s="1"/>
  <c r="D21" i="1"/>
  <c r="E21" i="1" s="1"/>
  <c r="F20" i="1"/>
  <c r="E20" i="1"/>
  <c r="D20" i="1"/>
  <c r="D19" i="1"/>
  <c r="E19" i="1" s="1"/>
  <c r="H18" i="1"/>
  <c r="G18" i="1"/>
  <c r="F18" i="1"/>
  <c r="C18" i="2" s="1"/>
  <c r="E18" i="1"/>
  <c r="D18" i="1"/>
  <c r="D17" i="1"/>
  <c r="F17" i="1" s="1"/>
  <c r="D16" i="1"/>
  <c r="F16" i="1" s="1"/>
  <c r="C16" i="2" s="1"/>
  <c r="D15" i="1"/>
  <c r="E15" i="1" s="1"/>
  <c r="D14" i="1"/>
  <c r="E14" i="1" s="1"/>
  <c r="D13" i="1"/>
  <c r="F12" i="1"/>
  <c r="E12" i="1"/>
  <c r="G12" i="1" s="1"/>
  <c r="D12" i="1"/>
  <c r="H11" i="1"/>
  <c r="D11" i="1"/>
  <c r="F11" i="1" s="1"/>
  <c r="F10" i="1"/>
  <c r="D10" i="1"/>
  <c r="E10" i="1" s="1"/>
  <c r="G10" i="1" s="1"/>
  <c r="D9" i="1"/>
  <c r="F9" i="1" s="1"/>
  <c r="D8" i="1"/>
  <c r="G7" i="1"/>
  <c r="F7" i="1"/>
  <c r="H7" i="1" s="1"/>
  <c r="E7" i="1"/>
  <c r="D7" i="1"/>
  <c r="D6" i="1"/>
  <c r="F6" i="1" s="1"/>
  <c r="H5" i="1"/>
  <c r="E5" i="1"/>
  <c r="D5" i="1"/>
  <c r="F5" i="1" s="1"/>
  <c r="F4" i="1"/>
  <c r="C4" i="2" s="1"/>
  <c r="D4" i="1"/>
  <c r="E4" i="1" s="1"/>
  <c r="G4" i="1" s="1"/>
  <c r="D3" i="1"/>
  <c r="F3" i="1" s="1"/>
  <c r="E97" i="4" l="1"/>
  <c r="H97" i="1"/>
  <c r="C97" i="2"/>
  <c r="E6" i="4"/>
  <c r="C6" i="2"/>
  <c r="H6" i="1"/>
  <c r="C84" i="2"/>
  <c r="E84" i="4"/>
  <c r="H84" i="1"/>
  <c r="E57" i="4"/>
  <c r="H57" i="1"/>
  <c r="C57" i="2"/>
  <c r="C14" i="4"/>
  <c r="B14" i="2"/>
  <c r="G14" i="1"/>
  <c r="E17" i="4"/>
  <c r="H17" i="1"/>
  <c r="C17" i="2"/>
  <c r="H38" i="1"/>
  <c r="E38" i="4"/>
  <c r="C38" i="2"/>
  <c r="H86" i="1"/>
  <c r="C86" i="2"/>
  <c r="E86" i="4"/>
  <c r="E46" i="4"/>
  <c r="C46" i="2"/>
  <c r="H46" i="1"/>
  <c r="C100" i="2"/>
  <c r="E100" i="4"/>
  <c r="H100" i="1"/>
  <c r="C70" i="4"/>
  <c r="B70" i="2"/>
  <c r="G70" i="1"/>
  <c r="E9" i="4"/>
  <c r="C9" i="2"/>
  <c r="H9" i="1"/>
  <c r="C25" i="4"/>
  <c r="B25" i="2"/>
  <c r="G25" i="1"/>
  <c r="E81" i="4"/>
  <c r="H81" i="1"/>
  <c r="C81" i="2"/>
  <c r="E35" i="4"/>
  <c r="H35" i="1"/>
  <c r="C35" i="2"/>
  <c r="E33" i="4"/>
  <c r="H33" i="1"/>
  <c r="C33" i="2"/>
  <c r="H54" i="1"/>
  <c r="C54" i="2"/>
  <c r="E54" i="4"/>
  <c r="C67" i="4"/>
  <c r="G67" i="1"/>
  <c r="B67" i="2"/>
  <c r="C94" i="4"/>
  <c r="B94" i="2"/>
  <c r="G94" i="1"/>
  <c r="C36" i="4"/>
  <c r="B36" i="2"/>
  <c r="G36" i="1"/>
  <c r="E49" i="4"/>
  <c r="H49" i="1"/>
  <c r="C49" i="2"/>
  <c r="C62" i="2"/>
  <c r="H62" i="1"/>
  <c r="E62" i="4"/>
  <c r="C68" i="2"/>
  <c r="H68" i="1"/>
  <c r="E68" i="4"/>
  <c r="C19" i="4"/>
  <c r="G19" i="1"/>
  <c r="B19" i="2"/>
  <c r="C3" i="2"/>
  <c r="H3" i="1"/>
  <c r="E3" i="4"/>
  <c r="H22" i="1"/>
  <c r="C22" i="2"/>
  <c r="C31" i="4"/>
  <c r="B31" i="2"/>
  <c r="C39" i="4"/>
  <c r="B39" i="2"/>
  <c r="C43" i="4"/>
  <c r="B43" i="2"/>
  <c r="G43" i="1"/>
  <c r="C65" i="4"/>
  <c r="B65" i="2"/>
  <c r="C69" i="4"/>
  <c r="G69" i="1"/>
  <c r="B69" i="2"/>
  <c r="C87" i="4"/>
  <c r="B87" i="2"/>
  <c r="C110" i="4"/>
  <c r="B110" i="2"/>
  <c r="G110" i="1"/>
  <c r="C41" i="2"/>
  <c r="C89" i="2"/>
  <c r="I84" i="3"/>
  <c r="D84" i="3"/>
  <c r="G84" i="3" s="1"/>
  <c r="H84" i="3" s="1"/>
  <c r="E84" i="3"/>
  <c r="F56" i="1"/>
  <c r="E56" i="1"/>
  <c r="E65" i="4"/>
  <c r="H65" i="1"/>
  <c r="C78" i="4"/>
  <c r="B78" i="2"/>
  <c r="G78" i="1"/>
  <c r="E87" i="4"/>
  <c r="C87" i="2"/>
  <c r="C101" i="4"/>
  <c r="G101" i="1"/>
  <c r="B101" i="2"/>
  <c r="C106" i="4"/>
  <c r="B106" i="2"/>
  <c r="E110" i="4"/>
  <c r="C110" i="2"/>
  <c r="H110" i="1"/>
  <c r="H25" i="3"/>
  <c r="E22" i="4"/>
  <c r="C35" i="4"/>
  <c r="G35" i="1"/>
  <c r="B35" i="2"/>
  <c r="E83" i="4"/>
  <c r="H83" i="1"/>
  <c r="C83" i="2"/>
  <c r="E92" i="4"/>
  <c r="C92" i="2"/>
  <c r="C97" i="4"/>
  <c r="B97" i="2"/>
  <c r="C106" i="2"/>
  <c r="E106" i="4"/>
  <c r="C111" i="4"/>
  <c r="B111" i="2"/>
  <c r="G111" i="1"/>
  <c r="I25" i="3"/>
  <c r="F25" i="3"/>
  <c r="K25" i="3" s="1"/>
  <c r="D25" i="3"/>
  <c r="G25" i="3" s="1"/>
  <c r="F84" i="3"/>
  <c r="K84" i="3" s="1"/>
  <c r="E100" i="3"/>
  <c r="C10" i="2"/>
  <c r="E10" i="4"/>
  <c r="C44" i="4"/>
  <c r="B44" i="2"/>
  <c r="G106" i="1"/>
  <c r="I54" i="3"/>
  <c r="H54" i="3"/>
  <c r="F54" i="3"/>
  <c r="K54" i="3" s="1"/>
  <c r="E54" i="3"/>
  <c r="J54" i="3" s="1"/>
  <c r="D54" i="3"/>
  <c r="G54" i="3" s="1"/>
  <c r="G39" i="1"/>
  <c r="E78" i="4"/>
  <c r="C78" i="2"/>
  <c r="H78" i="1"/>
  <c r="H48" i="1"/>
  <c r="E23" i="4"/>
  <c r="C23" i="2"/>
  <c r="E79" i="4"/>
  <c r="C79" i="2"/>
  <c r="H106" i="1"/>
  <c r="D18" i="3"/>
  <c r="G18" i="3" s="1"/>
  <c r="H18" i="3" s="1"/>
  <c r="I18" i="3"/>
  <c r="F18" i="3"/>
  <c r="K18" i="3" s="1"/>
  <c r="E18" i="3"/>
  <c r="I30" i="3"/>
  <c r="F30" i="3"/>
  <c r="K30" i="3" s="1"/>
  <c r="E30" i="3"/>
  <c r="D30" i="3"/>
  <c r="G30" i="3" s="1"/>
  <c r="H30" i="3" s="1"/>
  <c r="E16" i="4"/>
  <c r="F70" i="1"/>
  <c r="E84" i="1"/>
  <c r="C102" i="4"/>
  <c r="G102" i="1"/>
  <c r="B102" i="2"/>
  <c r="E107" i="4"/>
  <c r="C107" i="2"/>
  <c r="H107" i="1"/>
  <c r="E112" i="4"/>
  <c r="C112" i="2"/>
  <c r="E10" i="3"/>
  <c r="I42" i="3"/>
  <c r="K42" i="3" s="1"/>
  <c r="E39" i="4"/>
  <c r="C39" i="2"/>
  <c r="E27" i="4"/>
  <c r="C27" i="2"/>
  <c r="C15" i="4"/>
  <c r="B15" i="2"/>
  <c r="C74" i="2"/>
  <c r="E74" i="4"/>
  <c r="C44" i="2"/>
  <c r="E44" i="4"/>
  <c r="H92" i="1"/>
  <c r="E3" i="1"/>
  <c r="E11" i="4"/>
  <c r="C11" i="2"/>
  <c r="G15" i="1"/>
  <c r="F19" i="1"/>
  <c r="E32" i="1"/>
  <c r="F36" i="1"/>
  <c r="G44" i="1"/>
  <c r="E49" i="1"/>
  <c r="C53" i="4"/>
  <c r="G53" i="1"/>
  <c r="B53" i="2"/>
  <c r="C7" i="4"/>
  <c r="B7" i="2"/>
  <c r="E11" i="1"/>
  <c r="H23" i="1"/>
  <c r="C28" i="4"/>
  <c r="B28" i="2"/>
  <c r="H44" i="1"/>
  <c r="E62" i="1"/>
  <c r="E75" i="4"/>
  <c r="C75" i="2"/>
  <c r="H75" i="1"/>
  <c r="H79" i="1"/>
  <c r="C89" i="4"/>
  <c r="B89" i="2"/>
  <c r="H102" i="1"/>
  <c r="E102" i="4"/>
  <c r="C102" i="2"/>
  <c r="C107" i="4"/>
  <c r="B107" i="2"/>
  <c r="G107" i="1"/>
  <c r="F81" i="3"/>
  <c r="I81" i="3"/>
  <c r="C52" i="4"/>
  <c r="B52" i="2"/>
  <c r="F14" i="1"/>
  <c r="E48" i="1"/>
  <c r="F40" i="1"/>
  <c r="E40" i="1"/>
  <c r="E28" i="4"/>
  <c r="C28" i="2"/>
  <c r="C41" i="4"/>
  <c r="B41" i="2"/>
  <c r="F45" i="1"/>
  <c r="E45" i="1"/>
  <c r="C58" i="4"/>
  <c r="B58" i="2"/>
  <c r="C75" i="4"/>
  <c r="B75" i="2"/>
  <c r="G75" i="1"/>
  <c r="E80" i="1"/>
  <c r="F80" i="1"/>
  <c r="E6" i="3"/>
  <c r="I6" i="3"/>
  <c r="F6" i="3"/>
  <c r="K6" i="3" s="1"/>
  <c r="D6" i="3"/>
  <c r="G6" i="3" s="1"/>
  <c r="H6" i="3" s="1"/>
  <c r="I10" i="3"/>
  <c r="K10" i="3" s="1"/>
  <c r="I15" i="3"/>
  <c r="F35" i="3"/>
  <c r="K35" i="3" s="1"/>
  <c r="D35" i="3"/>
  <c r="G35" i="3" s="1"/>
  <c r="H35" i="3" s="1"/>
  <c r="I35" i="3"/>
  <c r="E35" i="3"/>
  <c r="J77" i="3"/>
  <c r="D81" i="3"/>
  <c r="G81" i="3" s="1"/>
  <c r="C23" i="4"/>
  <c r="B23" i="2"/>
  <c r="G52" i="1"/>
  <c r="G97" i="1"/>
  <c r="C20" i="4"/>
  <c r="B20" i="2"/>
  <c r="C20" i="2"/>
  <c r="E20" i="4"/>
  <c r="E33" i="1"/>
  <c r="C37" i="4"/>
  <c r="G37" i="1"/>
  <c r="B37" i="2"/>
  <c r="E58" i="4"/>
  <c r="C58" i="2"/>
  <c r="C63" i="4"/>
  <c r="B63" i="2"/>
  <c r="C71" i="4"/>
  <c r="B71" i="2"/>
  <c r="C103" i="4"/>
  <c r="B103" i="2"/>
  <c r="C65" i="2"/>
  <c r="F15" i="3"/>
  <c r="K15" i="3" s="1"/>
  <c r="H15" i="3"/>
  <c r="D15" i="3"/>
  <c r="G15" i="3" s="1"/>
  <c r="J27" i="3"/>
  <c r="J51" i="3"/>
  <c r="E48" i="4"/>
  <c r="C10" i="4"/>
  <c r="B10" i="2"/>
  <c r="C74" i="4"/>
  <c r="B74" i="2"/>
  <c r="E27" i="1"/>
  <c r="E57" i="1"/>
  <c r="F15" i="1"/>
  <c r="G41" i="1"/>
  <c r="C50" i="4"/>
  <c r="B50" i="2"/>
  <c r="E54" i="1"/>
  <c r="G58" i="1"/>
  <c r="E63" i="4"/>
  <c r="C63" i="2"/>
  <c r="E71" i="4"/>
  <c r="C71" i="2"/>
  <c r="C76" i="4"/>
  <c r="B76" i="2"/>
  <c r="C85" i="4"/>
  <c r="G85" i="1"/>
  <c r="B85" i="2"/>
  <c r="H89" i="1"/>
  <c r="E103" i="4"/>
  <c r="C103" i="2"/>
  <c r="E15" i="3"/>
  <c r="I20" i="3"/>
  <c r="D20" i="3"/>
  <c r="G20" i="3" s="1"/>
  <c r="E20" i="3"/>
  <c r="J20" i="3" s="1"/>
  <c r="H52" i="3"/>
  <c r="D52" i="3"/>
  <c r="G52" i="3" s="1"/>
  <c r="I52" i="3" s="1"/>
  <c r="F52" i="3"/>
  <c r="E52" i="3"/>
  <c r="J52" i="3" s="1"/>
  <c r="H94" i="3"/>
  <c r="F94" i="3"/>
  <c r="E94" i="3"/>
  <c r="D94" i="3"/>
  <c r="G94" i="3" s="1"/>
  <c r="I94" i="3" s="1"/>
  <c r="H32" i="3"/>
  <c r="E6" i="1"/>
  <c r="C79" i="4"/>
  <c r="B79" i="2"/>
  <c r="C32" i="2"/>
  <c r="E32" i="4"/>
  <c r="E7" i="4"/>
  <c r="C7" i="2"/>
  <c r="F29" i="1"/>
  <c r="E29" i="1"/>
  <c r="C76" i="2"/>
  <c r="E76" i="4"/>
  <c r="E99" i="4"/>
  <c r="H99" i="1"/>
  <c r="C99" i="2"/>
  <c r="C21" i="4"/>
  <c r="G21" i="1"/>
  <c r="B21" i="2"/>
  <c r="F25" i="1"/>
  <c r="C42" i="4"/>
  <c r="B42" i="2"/>
  <c r="E46" i="1"/>
  <c r="G50" i="1"/>
  <c r="E59" i="4"/>
  <c r="C59" i="2"/>
  <c r="H59" i="1"/>
  <c r="H63" i="1"/>
  <c r="H71" i="1"/>
  <c r="G76" i="1"/>
  <c r="E90" i="4"/>
  <c r="C90" i="2"/>
  <c r="C95" i="4"/>
  <c r="B95" i="2"/>
  <c r="E99" i="1"/>
  <c r="H103" i="1"/>
  <c r="F20" i="3"/>
  <c r="K20" i="3" s="1"/>
  <c r="I48" i="3"/>
  <c r="F48" i="3"/>
  <c r="K48" i="3" s="1"/>
  <c r="E4" i="4"/>
  <c r="C52" i="2"/>
  <c r="E52" i="4"/>
  <c r="H27" i="1"/>
  <c r="C4" i="4"/>
  <c r="B4" i="2"/>
  <c r="H16" i="1"/>
  <c r="G20" i="1"/>
  <c r="H28" i="1"/>
  <c r="F8" i="1"/>
  <c r="E8" i="1"/>
  <c r="H41" i="1"/>
  <c r="C81" i="4"/>
  <c r="B81" i="2"/>
  <c r="C90" i="4"/>
  <c r="B90" i="2"/>
  <c r="C94" i="2"/>
  <c r="H94" i="1"/>
  <c r="H4" i="1"/>
  <c r="C34" i="4"/>
  <c r="B34" i="2"/>
  <c r="E38" i="1"/>
  <c r="C42" i="2"/>
  <c r="E42" i="4"/>
  <c r="E59" i="1"/>
  <c r="C64" i="2"/>
  <c r="E64" i="4"/>
  <c r="E68" i="1"/>
  <c r="F72" i="1"/>
  <c r="E72" i="1"/>
  <c r="H76" i="1"/>
  <c r="G81" i="1"/>
  <c r="G90" i="1"/>
  <c r="H20" i="3"/>
  <c r="K45" i="3"/>
  <c r="C21" i="2"/>
  <c r="C37" i="2"/>
  <c r="E5" i="4"/>
  <c r="C5" i="2"/>
  <c r="E9" i="1"/>
  <c r="F13" i="1"/>
  <c r="E13" i="1"/>
  <c r="H21" i="1"/>
  <c r="G42" i="1"/>
  <c r="C47" i="4"/>
  <c r="B47" i="2"/>
  <c r="C55" i="4"/>
  <c r="B55" i="2"/>
  <c r="E64" i="1"/>
  <c r="F77" i="1"/>
  <c r="E77" i="1"/>
  <c r="E86" i="1"/>
  <c r="H90" i="1"/>
  <c r="G95" i="1"/>
  <c r="E100" i="1"/>
  <c r="I87" i="3"/>
  <c r="K87" i="3" s="1"/>
  <c r="E31" i="4"/>
  <c r="C31" i="2"/>
  <c r="G31" i="1"/>
  <c r="H31" i="1"/>
  <c r="H10" i="1"/>
  <c r="G74" i="1"/>
  <c r="C12" i="2"/>
  <c r="E12" i="4"/>
  <c r="H20" i="1"/>
  <c r="E67" i="4"/>
  <c r="H67" i="1"/>
  <c r="C67" i="2"/>
  <c r="E17" i="1"/>
  <c r="H12" i="1"/>
  <c r="F104" i="1"/>
  <c r="E104" i="1"/>
  <c r="C5" i="4"/>
  <c r="B5" i="2"/>
  <c r="G5" i="1"/>
  <c r="C26" i="4"/>
  <c r="B26" i="2"/>
  <c r="C30" i="4"/>
  <c r="B30" i="2"/>
  <c r="G30" i="1"/>
  <c r="G34" i="1"/>
  <c r="H42" i="1"/>
  <c r="E47" i="4"/>
  <c r="C47" i="2"/>
  <c r="C51" i="4"/>
  <c r="G51" i="1"/>
  <c r="B51" i="2"/>
  <c r="E55" i="4"/>
  <c r="C55" i="2"/>
  <c r="C60" i="4"/>
  <c r="B60" i="2"/>
  <c r="H64" i="1"/>
  <c r="C73" i="4"/>
  <c r="B73" i="2"/>
  <c r="E91" i="4"/>
  <c r="C91" i="2"/>
  <c r="H91" i="1"/>
  <c r="H109" i="1"/>
  <c r="J4" i="3"/>
  <c r="K24" i="3"/>
  <c r="K37" i="3"/>
  <c r="F61" i="1"/>
  <c r="E61" i="1"/>
  <c r="H39" i="1"/>
  <c r="E83" i="1"/>
  <c r="F88" i="1"/>
  <c r="E88" i="1"/>
  <c r="F24" i="1"/>
  <c r="E24" i="1"/>
  <c r="E16" i="1"/>
  <c r="C12" i="4"/>
  <c r="B12" i="2"/>
  <c r="C18" i="4"/>
  <c r="B18" i="2"/>
  <c r="C22" i="4"/>
  <c r="B22" i="2"/>
  <c r="E26" i="4"/>
  <c r="C26" i="2"/>
  <c r="C30" i="2"/>
  <c r="H30" i="1"/>
  <c r="E43" i="4"/>
  <c r="C43" i="2"/>
  <c r="E51" i="4"/>
  <c r="H51" i="1"/>
  <c r="C51" i="2"/>
  <c r="E60" i="4"/>
  <c r="C60" i="2"/>
  <c r="C91" i="4"/>
  <c r="B91" i="2"/>
  <c r="G91" i="1"/>
  <c r="E96" i="1"/>
  <c r="F96" i="1"/>
  <c r="E105" i="4"/>
  <c r="H105" i="1"/>
  <c r="I8" i="3"/>
  <c r="F8" i="3"/>
  <c r="K8" i="3" s="1"/>
  <c r="J103" i="3"/>
  <c r="B105" i="2"/>
  <c r="J37" i="3"/>
  <c r="I64" i="3"/>
  <c r="F64" i="3"/>
  <c r="K64" i="3" s="1"/>
  <c r="I68" i="3"/>
  <c r="H68" i="3"/>
  <c r="J68" i="3" s="1"/>
  <c r="D68" i="3"/>
  <c r="G68" i="3" s="1"/>
  <c r="H81" i="3"/>
  <c r="K103" i="3"/>
  <c r="H110" i="3"/>
  <c r="F110" i="3"/>
  <c r="E110" i="3"/>
  <c r="J110" i="3" s="1"/>
  <c r="D110" i="3"/>
  <c r="G110" i="3" s="1"/>
  <c r="I110" i="3" s="1"/>
  <c r="J13" i="3"/>
  <c r="I28" i="3"/>
  <c r="D28" i="3"/>
  <c r="G28" i="3" s="1"/>
  <c r="H28" i="3" s="1"/>
  <c r="J28" i="3" s="1"/>
  <c r="F68" i="3"/>
  <c r="I78" i="3"/>
  <c r="H78" i="3"/>
  <c r="F78" i="3"/>
  <c r="K78" i="3" s="1"/>
  <c r="E78" i="3"/>
  <c r="D78" i="3"/>
  <c r="G78" i="3" s="1"/>
  <c r="I104" i="3"/>
  <c r="J107" i="3"/>
  <c r="B66" i="2"/>
  <c r="B82" i="2"/>
  <c r="B98" i="2"/>
  <c r="F11" i="3"/>
  <c r="K11" i="3" s="1"/>
  <c r="D11" i="3"/>
  <c r="G11" i="3" s="1"/>
  <c r="H11" i="3" s="1"/>
  <c r="K23" i="3"/>
  <c r="F40" i="3"/>
  <c r="K40" i="3" s="1"/>
  <c r="J91" i="3"/>
  <c r="E18" i="4"/>
  <c r="E50" i="4"/>
  <c r="E82" i="4"/>
  <c r="C34" i="2"/>
  <c r="C66" i="2"/>
  <c r="C98" i="2"/>
  <c r="H16" i="3"/>
  <c r="H33" i="3"/>
  <c r="I38" i="3"/>
  <c r="H38" i="3"/>
  <c r="F38" i="3"/>
  <c r="E38" i="3"/>
  <c r="H49" i="3"/>
  <c r="J55" i="3"/>
  <c r="I92" i="3"/>
  <c r="H92" i="3"/>
  <c r="D92" i="3"/>
  <c r="G92" i="3" s="1"/>
  <c r="I95" i="3"/>
  <c r="K95" i="3" s="1"/>
  <c r="K98" i="3"/>
  <c r="E108" i="4"/>
  <c r="C111" i="2"/>
  <c r="E11" i="3"/>
  <c r="E23" i="3"/>
  <c r="J23" i="3" s="1"/>
  <c r="D26" i="3"/>
  <c r="G26" i="3" s="1"/>
  <c r="H26" i="3" s="1"/>
  <c r="F28" i="3"/>
  <c r="K28" i="3" s="1"/>
  <c r="I46" i="3"/>
  <c r="H46" i="3"/>
  <c r="F46" i="3"/>
  <c r="K46" i="3" s="1"/>
  <c r="E46" i="3"/>
  <c r="J46" i="3" s="1"/>
  <c r="D46" i="3"/>
  <c r="G46" i="3" s="1"/>
  <c r="K49" i="3"/>
  <c r="I62" i="3"/>
  <c r="H62" i="3"/>
  <c r="F62" i="3"/>
  <c r="K62" i="3" s="1"/>
  <c r="E62" i="3"/>
  <c r="D62" i="3"/>
  <c r="G62" i="3" s="1"/>
  <c r="I65" i="3"/>
  <c r="K65" i="3" s="1"/>
  <c r="I72" i="3"/>
  <c r="F72" i="3"/>
  <c r="J85" i="3"/>
  <c r="F105" i="3"/>
  <c r="J21" i="3"/>
  <c r="D36" i="3"/>
  <c r="G36" i="3" s="1"/>
  <c r="I36" i="3" s="1"/>
  <c r="K36" i="3" s="1"/>
  <c r="I76" i="3"/>
  <c r="K76" i="3" s="1"/>
  <c r="D76" i="3"/>
  <c r="G76" i="3" s="1"/>
  <c r="H76" i="3" s="1"/>
  <c r="J92" i="3"/>
  <c r="J95" i="3"/>
  <c r="K111" i="3"/>
  <c r="H9" i="3"/>
  <c r="E9" i="3"/>
  <c r="J9" i="3" s="1"/>
  <c r="I14" i="3"/>
  <c r="H14" i="3"/>
  <c r="F14" i="3"/>
  <c r="E14" i="3"/>
  <c r="J14" i="3" s="1"/>
  <c r="F19" i="3"/>
  <c r="D19" i="3"/>
  <c r="G19" i="3" s="1"/>
  <c r="H19" i="3" s="1"/>
  <c r="E26" i="3"/>
  <c r="I31" i="3"/>
  <c r="F31" i="3"/>
  <c r="K33" i="3"/>
  <c r="H56" i="3"/>
  <c r="J69" i="3"/>
  <c r="H89" i="3"/>
  <c r="F92" i="3"/>
  <c r="D105" i="3"/>
  <c r="G105" i="3" s="1"/>
  <c r="I105" i="3" s="1"/>
  <c r="C95" i="2"/>
  <c r="K26" i="3"/>
  <c r="J36" i="3"/>
  <c r="H41" i="3"/>
  <c r="H44" i="3"/>
  <c r="D44" i="3"/>
  <c r="G44" i="3" s="1"/>
  <c r="I44" i="3" s="1"/>
  <c r="F56" i="3"/>
  <c r="I60" i="3"/>
  <c r="D60" i="3"/>
  <c r="G60" i="3" s="1"/>
  <c r="H60" i="3" s="1"/>
  <c r="K66" i="3"/>
  <c r="H73" i="3"/>
  <c r="E76" i="3"/>
  <c r="J79" i="3"/>
  <c r="I102" i="3"/>
  <c r="H102" i="3"/>
  <c r="F102" i="3"/>
  <c r="E102" i="3"/>
  <c r="J102" i="3" s="1"/>
  <c r="D102" i="3"/>
  <c r="G102" i="3" s="1"/>
  <c r="I12" i="3"/>
  <c r="D12" i="3"/>
  <c r="G12" i="3" s="1"/>
  <c r="H12" i="3" s="1"/>
  <c r="J19" i="3"/>
  <c r="D34" i="3"/>
  <c r="G34" i="3" s="1"/>
  <c r="H34" i="3"/>
  <c r="K41" i="3"/>
  <c r="I86" i="3"/>
  <c r="F86" i="3"/>
  <c r="E86" i="3"/>
  <c r="D86" i="3"/>
  <c r="G86" i="3" s="1"/>
  <c r="H86" i="3" s="1"/>
  <c r="E112" i="1"/>
  <c r="E7" i="3"/>
  <c r="J7" i="3" s="1"/>
  <c r="F9" i="3"/>
  <c r="K9" i="3" s="1"/>
  <c r="H36" i="3"/>
  <c r="D41" i="3"/>
  <c r="G41" i="3" s="1"/>
  <c r="E44" i="3"/>
  <c r="J44" i="3" s="1"/>
  <c r="I47" i="3"/>
  <c r="E60" i="3"/>
  <c r="D73" i="3"/>
  <c r="G73" i="3" s="1"/>
  <c r="E93" i="1"/>
  <c r="E109" i="1"/>
  <c r="B92" i="2"/>
  <c r="B108" i="2"/>
  <c r="H3" i="3"/>
  <c r="E3" i="3"/>
  <c r="J3" i="3" s="1"/>
  <c r="I9" i="3"/>
  <c r="E12" i="3"/>
  <c r="J12" i="3" s="1"/>
  <c r="H17" i="3"/>
  <c r="I19" i="3"/>
  <c r="J29" i="3"/>
  <c r="H31" i="3"/>
  <c r="J31" i="3" s="1"/>
  <c r="E34" i="3"/>
  <c r="I39" i="3"/>
  <c r="F39" i="3"/>
  <c r="K39" i="3" s="1"/>
  <c r="I41" i="3"/>
  <c r="F44" i="3"/>
  <c r="H57" i="3"/>
  <c r="F60" i="3"/>
  <c r="K60" i="3" s="1"/>
  <c r="J63" i="3"/>
  <c r="I70" i="3"/>
  <c r="H70" i="3"/>
  <c r="F70" i="3"/>
  <c r="K70" i="3" s="1"/>
  <c r="E70" i="3"/>
  <c r="D70" i="3"/>
  <c r="G70" i="3" s="1"/>
  <c r="I73" i="3"/>
  <c r="K73" i="3" s="1"/>
  <c r="H80" i="3"/>
  <c r="J99" i="3"/>
  <c r="K106" i="3"/>
  <c r="D10" i="3"/>
  <c r="G10" i="3" s="1"/>
  <c r="H10" i="3" s="1"/>
  <c r="F12" i="3"/>
  <c r="I22" i="3"/>
  <c r="H22" i="3"/>
  <c r="F22" i="3"/>
  <c r="E22" i="3"/>
  <c r="F27" i="3"/>
  <c r="K27" i="3" s="1"/>
  <c r="D27" i="3"/>
  <c r="G27" i="3" s="1"/>
  <c r="H27" i="3" s="1"/>
  <c r="F34" i="3"/>
  <c r="K34" i="3" s="1"/>
  <c r="D42" i="3"/>
  <c r="G42" i="3" s="1"/>
  <c r="H42" i="3" s="1"/>
  <c r="J42" i="3" s="1"/>
  <c r="J47" i="3"/>
  <c r="K57" i="3"/>
  <c r="I80" i="3"/>
  <c r="F80" i="3"/>
  <c r="K80" i="3" s="1"/>
  <c r="J93" i="3"/>
  <c r="I100" i="3"/>
  <c r="K100" i="3" s="1"/>
  <c r="I103" i="3"/>
  <c r="F47" i="3"/>
  <c r="H50" i="3"/>
  <c r="J50" i="3" s="1"/>
  <c r="F55" i="3"/>
  <c r="K55" i="3" s="1"/>
  <c r="H58" i="3"/>
  <c r="J58" i="3" s="1"/>
  <c r="F63" i="3"/>
  <c r="K63" i="3" s="1"/>
  <c r="H66" i="3"/>
  <c r="J66" i="3" s="1"/>
  <c r="F71" i="3"/>
  <c r="K71" i="3" s="1"/>
  <c r="H74" i="3"/>
  <c r="J74" i="3" s="1"/>
  <c r="F79" i="3"/>
  <c r="K79" i="3" s="1"/>
  <c r="D100" i="3"/>
  <c r="G100" i="3" s="1"/>
  <c r="D108" i="3"/>
  <c r="G108" i="3" s="1"/>
  <c r="I108" i="3" s="1"/>
  <c r="K108" i="3" s="1"/>
  <c r="H2" i="4"/>
  <c r="E17" i="3"/>
  <c r="J17" i="3" s="1"/>
  <c r="E25" i="3"/>
  <c r="J25" i="3" s="1"/>
  <c r="E33" i="3"/>
  <c r="J33" i="3" s="1"/>
  <c r="E41" i="3"/>
  <c r="E49" i="3"/>
  <c r="J49" i="3" s="1"/>
  <c r="E57" i="3"/>
  <c r="E65" i="3"/>
  <c r="J65" i="3" s="1"/>
  <c r="E73" i="3"/>
  <c r="J73" i="3" s="1"/>
  <c r="E81" i="3"/>
  <c r="J81" i="3" s="1"/>
  <c r="E89" i="3"/>
  <c r="E97" i="3"/>
  <c r="J97" i="3" s="1"/>
  <c r="E105" i="3"/>
  <c r="J105" i="3" s="1"/>
  <c r="F89" i="3"/>
  <c r="K89" i="3" s="1"/>
  <c r="F97" i="3"/>
  <c r="K97" i="3" s="1"/>
  <c r="H100" i="3"/>
  <c r="H108" i="3"/>
  <c r="J108" i="3" s="1"/>
  <c r="D43" i="3"/>
  <c r="G43" i="3" s="1"/>
  <c r="H43" i="3" s="1"/>
  <c r="J43" i="3" s="1"/>
  <c r="D51" i="3"/>
  <c r="G51" i="3" s="1"/>
  <c r="I51" i="3" s="1"/>
  <c r="D59" i="3"/>
  <c r="G59" i="3" s="1"/>
  <c r="I59" i="3" s="1"/>
  <c r="D67" i="3"/>
  <c r="G67" i="3" s="1"/>
  <c r="I67" i="3" s="1"/>
  <c r="D75" i="3"/>
  <c r="G75" i="3" s="1"/>
  <c r="H75" i="3" s="1"/>
  <c r="J75" i="3" s="1"/>
  <c r="D83" i="3"/>
  <c r="G83" i="3" s="1"/>
  <c r="H83" i="3" s="1"/>
  <c r="J83" i="3" s="1"/>
  <c r="D91" i="3"/>
  <c r="G91" i="3" s="1"/>
  <c r="I91" i="3" s="1"/>
  <c r="D5" i="3"/>
  <c r="G5" i="3" s="1"/>
  <c r="H5" i="3" s="1"/>
  <c r="D8" i="3"/>
  <c r="G8" i="3" s="1"/>
  <c r="H8" i="3" s="1"/>
  <c r="D16" i="3"/>
  <c r="G16" i="3" s="1"/>
  <c r="D24" i="3"/>
  <c r="G24" i="3" s="1"/>
  <c r="I24" i="3" s="1"/>
  <c r="D32" i="3"/>
  <c r="G32" i="3" s="1"/>
  <c r="I32" i="3" s="1"/>
  <c r="K32" i="3" s="1"/>
  <c r="D40" i="3"/>
  <c r="G40" i="3" s="1"/>
  <c r="H40" i="3" s="1"/>
  <c r="F43" i="3"/>
  <c r="K43" i="3" s="1"/>
  <c r="D48" i="3"/>
  <c r="G48" i="3" s="1"/>
  <c r="H48" i="3" s="1"/>
  <c r="F51" i="3"/>
  <c r="K51" i="3" s="1"/>
  <c r="D56" i="3"/>
  <c r="G56" i="3" s="1"/>
  <c r="I56" i="3" s="1"/>
  <c r="F59" i="3"/>
  <c r="K59" i="3" s="1"/>
  <c r="D64" i="3"/>
  <c r="G64" i="3" s="1"/>
  <c r="H64" i="3" s="1"/>
  <c r="F67" i="3"/>
  <c r="K67" i="3" s="1"/>
  <c r="D72" i="3"/>
  <c r="G72" i="3" s="1"/>
  <c r="H72" i="3" s="1"/>
  <c r="F75" i="3"/>
  <c r="K75" i="3" s="1"/>
  <c r="D80" i="3"/>
  <c r="G80" i="3" s="1"/>
  <c r="F83" i="3"/>
  <c r="K83" i="3" s="1"/>
  <c r="D88" i="3"/>
  <c r="G88" i="3" s="1"/>
  <c r="I88" i="3" s="1"/>
  <c r="F91" i="3"/>
  <c r="K91" i="3" s="1"/>
  <c r="D96" i="3"/>
  <c r="G96" i="3" s="1"/>
  <c r="F99" i="3"/>
  <c r="K99" i="3" s="1"/>
  <c r="D104" i="3"/>
  <c r="G104" i="3" s="1"/>
  <c r="F107" i="3"/>
  <c r="K107" i="3" s="1"/>
  <c r="D112" i="3"/>
  <c r="G112" i="3" s="1"/>
  <c r="I112" i="3" s="1"/>
  <c r="E5" i="3"/>
  <c r="E8" i="3"/>
  <c r="E16" i="3"/>
  <c r="E24" i="3"/>
  <c r="J24" i="3" s="1"/>
  <c r="E32" i="3"/>
  <c r="J32" i="3" s="1"/>
  <c r="E40" i="3"/>
  <c r="E48" i="3"/>
  <c r="E56" i="3"/>
  <c r="E64" i="3"/>
  <c r="E72" i="3"/>
  <c r="E80" i="3"/>
  <c r="J80" i="3" s="1"/>
  <c r="E88" i="3"/>
  <c r="J88" i="3" s="1"/>
  <c r="E96" i="3"/>
  <c r="E104" i="3"/>
  <c r="E112" i="3"/>
  <c r="F88" i="3"/>
  <c r="F96" i="3"/>
  <c r="K96" i="3" s="1"/>
  <c r="F104" i="3"/>
  <c r="K104" i="3" s="1"/>
  <c r="F112" i="3"/>
  <c r="D66" i="3"/>
  <c r="G66" i="3" s="1"/>
  <c r="I66" i="3" s="1"/>
  <c r="D74" i="3"/>
  <c r="G74" i="3" s="1"/>
  <c r="I74" i="3" s="1"/>
  <c r="K74" i="3" s="1"/>
  <c r="D82" i="3"/>
  <c r="G82" i="3" s="1"/>
  <c r="H82" i="3" s="1"/>
  <c r="J82" i="3" s="1"/>
  <c r="H88" i="3"/>
  <c r="D90" i="3"/>
  <c r="G90" i="3" s="1"/>
  <c r="I90" i="3" s="1"/>
  <c r="K90" i="3" s="1"/>
  <c r="H96" i="3"/>
  <c r="D98" i="3"/>
  <c r="G98" i="3" s="1"/>
  <c r="H98" i="3" s="1"/>
  <c r="J98" i="3" s="1"/>
  <c r="H104" i="3"/>
  <c r="D106" i="3"/>
  <c r="G106" i="3" s="1"/>
  <c r="I106" i="3" s="1"/>
  <c r="H112" i="3"/>
  <c r="J100" i="3" l="1"/>
  <c r="K105" i="3"/>
  <c r="C77" i="4"/>
  <c r="B77" i="2"/>
  <c r="G77" i="1"/>
  <c r="C80" i="2"/>
  <c r="E80" i="4"/>
  <c r="H80" i="1"/>
  <c r="E14" i="4"/>
  <c r="C14" i="2"/>
  <c r="H14" i="1"/>
  <c r="C32" i="4"/>
  <c r="G32" i="1"/>
  <c r="B32" i="2"/>
  <c r="J56" i="3"/>
  <c r="J86" i="3"/>
  <c r="K14" i="3"/>
  <c r="J38" i="3"/>
  <c r="C16" i="4"/>
  <c r="G16" i="1"/>
  <c r="B16" i="2"/>
  <c r="E77" i="4"/>
  <c r="H77" i="1"/>
  <c r="C77" i="2"/>
  <c r="C29" i="4"/>
  <c r="B29" i="2"/>
  <c r="G29" i="1"/>
  <c r="C80" i="4"/>
  <c r="G80" i="1"/>
  <c r="B80" i="2"/>
  <c r="E19" i="4"/>
  <c r="H19" i="1"/>
  <c r="C19" i="2"/>
  <c r="J22" i="3"/>
  <c r="K102" i="3"/>
  <c r="J48" i="3"/>
  <c r="J57" i="3"/>
  <c r="K22" i="3"/>
  <c r="K86" i="3"/>
  <c r="K72" i="3"/>
  <c r="K38" i="3"/>
  <c r="C24" i="4"/>
  <c r="B24" i="2"/>
  <c r="G24" i="1"/>
  <c r="C64" i="4"/>
  <c r="G64" i="1"/>
  <c r="B64" i="2"/>
  <c r="E29" i="4"/>
  <c r="H29" i="1"/>
  <c r="C29" i="2"/>
  <c r="C62" i="4"/>
  <c r="B62" i="2"/>
  <c r="G62" i="1"/>
  <c r="J10" i="3"/>
  <c r="J60" i="3"/>
  <c r="K68" i="3"/>
  <c r="C24" i="2"/>
  <c r="H24" i="1"/>
  <c r="E24" i="4"/>
  <c r="K52" i="3"/>
  <c r="J18" i="3"/>
  <c r="J5" i="3"/>
  <c r="J64" i="3"/>
  <c r="J41" i="3"/>
  <c r="C109" i="4"/>
  <c r="B109" i="2"/>
  <c r="G109" i="1"/>
  <c r="C88" i="4"/>
  <c r="B88" i="2"/>
  <c r="G88" i="1"/>
  <c r="J35" i="3"/>
  <c r="K81" i="3"/>
  <c r="K12" i="3"/>
  <c r="O3" i="3" s="1"/>
  <c r="P3" i="3" s="1"/>
  <c r="K44" i="3"/>
  <c r="C93" i="4"/>
  <c r="B93" i="2"/>
  <c r="G93" i="1"/>
  <c r="J76" i="3"/>
  <c r="J11" i="3"/>
  <c r="C88" i="2"/>
  <c r="H88" i="1"/>
  <c r="E88" i="4"/>
  <c r="C46" i="4"/>
  <c r="B46" i="2"/>
  <c r="G46" i="1"/>
  <c r="C3" i="4"/>
  <c r="G3" i="1"/>
  <c r="B3" i="2"/>
  <c r="C72" i="2"/>
  <c r="E72" i="4"/>
  <c r="H72" i="1"/>
  <c r="J40" i="3"/>
  <c r="K47" i="3"/>
  <c r="K112" i="3"/>
  <c r="J16" i="3"/>
  <c r="K92" i="3"/>
  <c r="J62" i="3"/>
  <c r="C83" i="4"/>
  <c r="G83" i="1"/>
  <c r="B83" i="2"/>
  <c r="C72" i="4"/>
  <c r="B72" i="2"/>
  <c r="G72" i="1"/>
  <c r="C45" i="4"/>
  <c r="B45" i="2"/>
  <c r="G45" i="1"/>
  <c r="C11" i="4"/>
  <c r="B11" i="2"/>
  <c r="G11" i="1"/>
  <c r="C56" i="4"/>
  <c r="B56" i="2"/>
  <c r="G56" i="1"/>
  <c r="E45" i="4"/>
  <c r="H45" i="1"/>
  <c r="C45" i="2"/>
  <c r="C56" i="2"/>
  <c r="H56" i="1"/>
  <c r="E56" i="4"/>
  <c r="C33" i="4"/>
  <c r="B33" i="2"/>
  <c r="G33" i="1"/>
  <c r="K110" i="3"/>
  <c r="E61" i="4"/>
  <c r="H61" i="1"/>
  <c r="C61" i="2"/>
  <c r="C104" i="4"/>
  <c r="B104" i="2"/>
  <c r="G104" i="1"/>
  <c r="C13" i="4"/>
  <c r="B13" i="2"/>
  <c r="G13" i="1"/>
  <c r="C8" i="4"/>
  <c r="B8" i="2"/>
  <c r="G8" i="1"/>
  <c r="C99" i="4"/>
  <c r="G99" i="1"/>
  <c r="B99" i="2"/>
  <c r="C6" i="4"/>
  <c r="B6" i="2"/>
  <c r="G6" i="1"/>
  <c r="C54" i="4"/>
  <c r="B54" i="2"/>
  <c r="G54" i="1"/>
  <c r="J8" i="3"/>
  <c r="K88" i="3"/>
  <c r="J34" i="3"/>
  <c r="C104" i="2"/>
  <c r="E104" i="4"/>
  <c r="H104" i="1"/>
  <c r="E13" i="4"/>
  <c r="H13" i="1"/>
  <c r="C13" i="2"/>
  <c r="L4" i="2" s="1"/>
  <c r="E8" i="4"/>
  <c r="C8" i="2"/>
  <c r="H8" i="1"/>
  <c r="I3" i="4" s="1"/>
  <c r="J84" i="3"/>
  <c r="C61" i="4"/>
  <c r="B61" i="2"/>
  <c r="G61" i="1"/>
  <c r="C68" i="4"/>
  <c r="B68" i="2"/>
  <c r="G68" i="1"/>
  <c r="E25" i="4"/>
  <c r="H25" i="1"/>
  <c r="C25" i="2"/>
  <c r="J112" i="3"/>
  <c r="J104" i="3"/>
  <c r="K56" i="3"/>
  <c r="K31" i="3"/>
  <c r="C96" i="2"/>
  <c r="E96" i="4"/>
  <c r="H96" i="1"/>
  <c r="C9" i="4"/>
  <c r="G9" i="1"/>
  <c r="B9" i="2"/>
  <c r="C59" i="4"/>
  <c r="B59" i="2"/>
  <c r="G59" i="1"/>
  <c r="J15" i="3"/>
  <c r="C84" i="4"/>
  <c r="B84" i="2"/>
  <c r="G84" i="1"/>
  <c r="H70" i="1"/>
  <c r="E70" i="4"/>
  <c r="C70" i="2"/>
  <c r="J96" i="3"/>
  <c r="E15" i="4"/>
  <c r="C15" i="2"/>
  <c r="H15" i="1"/>
  <c r="C40" i="4"/>
  <c r="B40" i="2"/>
  <c r="G40" i="1"/>
  <c r="C49" i="4"/>
  <c r="B49" i="2"/>
  <c r="G49" i="1"/>
  <c r="C100" i="4"/>
  <c r="B100" i="2"/>
  <c r="G100" i="1"/>
  <c r="J26" i="3"/>
  <c r="J89" i="3"/>
  <c r="J70" i="3"/>
  <c r="J78" i="3"/>
  <c r="C38" i="4"/>
  <c r="B38" i="2"/>
  <c r="G38" i="1"/>
  <c r="J94" i="3"/>
  <c r="C57" i="4"/>
  <c r="B57" i="2"/>
  <c r="G57" i="1"/>
  <c r="J6" i="3"/>
  <c r="O2" i="3" s="1"/>
  <c r="C40" i="2"/>
  <c r="E40" i="4"/>
  <c r="H40" i="1"/>
  <c r="C96" i="4"/>
  <c r="G96" i="1"/>
  <c r="B96" i="2"/>
  <c r="C17" i="4"/>
  <c r="B17" i="2"/>
  <c r="G17" i="1"/>
  <c r="J72" i="3"/>
  <c r="C112" i="4"/>
  <c r="G112" i="1"/>
  <c r="B112" i="2"/>
  <c r="K19" i="3"/>
  <c r="C86" i="4"/>
  <c r="G86" i="1"/>
  <c r="B86" i="2"/>
  <c r="K94" i="3"/>
  <c r="C27" i="4"/>
  <c r="B27" i="2"/>
  <c r="G27" i="1"/>
  <c r="C48" i="4"/>
  <c r="G48" i="1"/>
  <c r="B48" i="2"/>
  <c r="C36" i="2"/>
  <c r="E36" i="4"/>
  <c r="H36" i="1"/>
  <c r="J30" i="3"/>
  <c r="N7" i="3" l="1"/>
  <c r="P2" i="3"/>
  <c r="M6" i="3" s="1"/>
  <c r="L2" i="2"/>
  <c r="L6" i="2" s="1"/>
  <c r="L3" i="2"/>
  <c r="D3" i="2"/>
  <c r="L1" i="2"/>
  <c r="M2" i="1"/>
  <c r="I2" i="4"/>
  <c r="J2" i="4" s="1"/>
  <c r="K2" i="4" s="1"/>
  <c r="M1" i="1"/>
  <c r="K6" i="1" l="1"/>
  <c r="J5" i="1"/>
  <c r="L5" i="2"/>
  <c r="F112" i="2"/>
  <c r="G111" i="2"/>
  <c r="F111" i="2"/>
  <c r="G110" i="2"/>
  <c r="G8" i="2"/>
  <c r="F8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F107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F11" i="2"/>
  <c r="G4" i="2"/>
  <c r="G112" i="2"/>
  <c r="G7" i="2"/>
  <c r="F4" i="2"/>
  <c r="F7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F106" i="2"/>
  <c r="F102" i="2"/>
  <c r="F98" i="2"/>
  <c r="F94" i="2"/>
  <c r="F90" i="2"/>
  <c r="F86" i="2"/>
  <c r="F82" i="2"/>
  <c r="F78" i="2"/>
  <c r="F74" i="2"/>
  <c r="F70" i="2"/>
  <c r="F66" i="2"/>
  <c r="F62" i="2"/>
  <c r="F58" i="2"/>
  <c r="F54" i="2"/>
  <c r="F50" i="2"/>
  <c r="F46" i="2"/>
  <c r="F42" i="2"/>
  <c r="F38" i="2"/>
  <c r="F34" i="2"/>
  <c r="F30" i="2"/>
  <c r="F26" i="2"/>
  <c r="F22" i="2"/>
  <c r="F18" i="2"/>
  <c r="F14" i="2"/>
  <c r="G10" i="2"/>
  <c r="F110" i="2"/>
  <c r="F10" i="2"/>
  <c r="G3" i="2"/>
  <c r="G6" i="2"/>
  <c r="F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F6" i="2"/>
  <c r="F9" i="2"/>
  <c r="G104" i="2"/>
  <c r="G88" i="2"/>
  <c r="G72" i="2"/>
  <c r="G56" i="2"/>
  <c r="G40" i="2"/>
  <c r="G24" i="2"/>
  <c r="F104" i="2"/>
  <c r="F88" i="2"/>
  <c r="F72" i="2"/>
  <c r="F56" i="2"/>
  <c r="F40" i="2"/>
  <c r="F24" i="2"/>
  <c r="F101" i="2"/>
  <c r="F85" i="2"/>
  <c r="F69" i="2"/>
  <c r="F53" i="2"/>
  <c r="F37" i="2"/>
  <c r="F21" i="2"/>
  <c r="G100" i="2"/>
  <c r="G84" i="2"/>
  <c r="G68" i="2"/>
  <c r="G52" i="2"/>
  <c r="G36" i="2"/>
  <c r="G20" i="2"/>
  <c r="G5" i="2"/>
  <c r="F100" i="2"/>
  <c r="F84" i="2"/>
  <c r="F68" i="2"/>
  <c r="F52" i="2"/>
  <c r="F36" i="2"/>
  <c r="F20" i="2"/>
  <c r="F5" i="2"/>
  <c r="F97" i="2"/>
  <c r="F81" i="2"/>
  <c r="F65" i="2"/>
  <c r="F49" i="2"/>
  <c r="F33" i="2"/>
  <c r="F17" i="2"/>
  <c r="G96" i="2"/>
  <c r="G80" i="2"/>
  <c r="G64" i="2"/>
  <c r="G48" i="2"/>
  <c r="G32" i="2"/>
  <c r="G16" i="2"/>
  <c r="F96" i="2"/>
  <c r="F80" i="2"/>
  <c r="F64" i="2"/>
  <c r="F48" i="2"/>
  <c r="F32" i="2"/>
  <c r="F16" i="2"/>
  <c r="F109" i="2"/>
  <c r="F93" i="2"/>
  <c r="F77" i="2"/>
  <c r="F61" i="2"/>
  <c r="F45" i="2"/>
  <c r="F29" i="2"/>
  <c r="F13" i="2"/>
  <c r="G108" i="2"/>
  <c r="G92" i="2"/>
  <c r="G76" i="2"/>
  <c r="G60" i="2"/>
  <c r="G44" i="2"/>
  <c r="G28" i="2"/>
  <c r="G12" i="2"/>
  <c r="F108" i="2"/>
  <c r="F92" i="2"/>
  <c r="F76" i="2"/>
  <c r="F60" i="2"/>
  <c r="F44" i="2"/>
  <c r="F28" i="2"/>
  <c r="F12" i="2"/>
  <c r="F105" i="2"/>
  <c r="F89" i="2"/>
  <c r="F73" i="2"/>
  <c r="F57" i="2"/>
  <c r="F41" i="2"/>
  <c r="F25" i="2"/>
  <c r="G9" i="2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<sst xmlns="http://schemas.openxmlformats.org/spreadsheetml/2006/main" count="69" uniqueCount="30">
  <si>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Party</t>
  </si>
  <si>
    <t>Percent Votes</t>
  </si>
  <si>
    <t>Party Wins</t>
  </si>
  <si>
    <t>Average Winning Margin</t>
  </si>
  <si>
    <t>Dem</t>
  </si>
  <si>
    <t>DISTRICT</t>
  </si>
  <si>
    <t>Rep</t>
  </si>
  <si>
    <t>Total Votes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</si>
  <si>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</si>
  <si>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</si>
  <si>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</si>
  <si>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</si>
  <si>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</si>
  <si>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</si>
  <si>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</si>
  <si>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</si>
  <si>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</si>
  <si>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Surplus Votes</t>
  </si>
  <si>
    <t>Total Wasted Votes</t>
  </si>
  <si>
    <t>% Wasted Votes of Total Votes</t>
  </si>
  <si>
    <t>Minimum to win</t>
  </si>
  <si>
    <t>Statewide % Wasted Votes</t>
  </si>
  <si>
    <t>Candidates have an efficiency gap advantage of</t>
  </si>
  <si>
    <t>Composite Score</t>
  </si>
  <si>
    <t>Vote Share</t>
  </si>
  <si>
    <t>Count of Seats</t>
  </si>
  <si>
    <t>Seat Share</t>
  </si>
  <si>
    <t>Proportionality Bias</t>
  </si>
  <si>
    <t>Dem %</t>
  </si>
  <si>
    <t>Rep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</si>
</sst>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selection activeCell="B3" sqref="B3"/>
    </sheetView>
  </sheetViews>
  <sheetFormatPr defaultColWidth="9.28515625" defaultRowHeight="12.75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>
      <c r="A1" s="1"/>
      <c r="B1" s="62" t="s">
        <v>0</v>
      </c>
      <c r="C1" s="63"/>
      <c r="D1" s="10"/>
      <c r="E1" s="64" t="s">
        <v>1</v>
      </c>
      <c r="F1" s="65"/>
      <c r="G1" s="66" t="s">
        <v>2</v>
      </c>
      <c r="H1" s="67"/>
      <c r="I1" s="17"/>
      <c r="J1" s="52" t="s">
        <v>3</v>
      </c>
      <c r="K1" s="20" t="s">
        <v>4</v>
      </c>
      <c r="L1" s="22"/>
      <c r="M1" s="24">
        <f>AVERAGE(G2:G112)</f>
        <v>0.64591442071060245</v>
      </c>
    </row>
    <row r="2" spans="1:17" ht="16.5" customHeight="1">
      <c r="A2" s="2" t="s">
        <v>5</v>
      </c>
      <c r="B2" s="4" t="s">
        <v>4</v>
      </c>
      <c r="C2" s="7" t="s">
        <v>6</v>
      </c>
      <c r="D2" s="51" t="s">
        <v>7</v>
      </c>
      <c r="E2" s="4" t="s">
        <v>4</v>
      </c>
      <c r="F2" s="14" t="s">
        <v>6</v>
      </c>
      <c r="G2" s="4" t="s">
        <v>4</v>
      </c>
      <c r="H2" s="14" t="s">
        <v>6</v>
      </c>
      <c r="I2" s="17"/>
      <c r="J2" s="53"/>
      <c r="K2" s="21" t="s">
        <v>6</v>
      </c>
      <c r="L2" s="23"/>
      <c r="M2" s="25">
        <f>AVERAGE(H2:H112)</f>
        <v>0.59114925223283554</v>
      </c>
    </row>
    <row r="3" spans="1:17" ht="16.5" customHeight="1">
      <c r="A3" s="2">
        <v>1</v>
      </c>
      <c r="B3" s="5">
        <v>106899</v>
      </c>
      <c r="C3" s="8">
        <v>11177</v>
      </c>
      <c r="D3" s="11">
        <f t="shared" ref="D3:D34" si="0">SUM(B3:C3)</f>
        <v>118076</v>
      </c>
      <c r="E3" s="12">
        <f t="shared" ref="E3:E34" si="1">B3/D3</f>
        <v>0.90534062807005655</v>
      </c>
      <c r="F3" s="15">
        <f t="shared" ref="F3:F34" si="2">C3/D3</f>
        <v>9.465937192994342E-2</v>
      </c>
      <c r="G3" s="12">
        <f t="shared" ref="G3:G34" si="3">IF(E3&gt;0.5,E3,"")</f>
        <v>0.90534062807005655</v>
      </c>
      <c r="H3" s="15" t="str">
        <f t="shared" ref="H3:H34" si="4">IF(F3&gt;0.5,F3,"")</f>
        <v/>
      </c>
      <c r="I3" s="17"/>
      <c r="J3" s="10"/>
      <c r="K3" s="10"/>
      <c r="L3" s="10"/>
      <c r="M3" s="10"/>
      <c r="Q3" s="26"/>
    </row>
    <row r="4" spans="1:17" ht="15.75" customHeight="1">
      <c r="A4" s="3">
        <v>2</v>
      </c>
      <c r="B4" s="6">
        <v>118979</v>
      </c>
      <c r="C4" s="9">
        <v>82467</v>
      </c>
      <c r="D4" s="11">
        <f t="shared" si="0"/>
        <v>201446</v>
      </c>
      <c r="E4" s="13">
        <f t="shared" si="1"/>
        <v>0.59062478282020991</v>
      </c>
      <c r="F4" s="16">
        <f t="shared" si="2"/>
        <v>0.40937521717979014</v>
      </c>
      <c r="G4" s="13">
        <f t="shared" si="3"/>
        <v>0.59062478282020991</v>
      </c>
      <c r="H4" s="16" t="str">
        <f t="shared" si="4"/>
        <v/>
      </c>
      <c r="I4" s="17"/>
      <c r="J4" s="54" t="s">
        <v>8</v>
      </c>
      <c r="K4" s="55"/>
      <c r="L4" s="55"/>
      <c r="M4" s="56"/>
      <c r="Q4" s="26"/>
    </row>
    <row r="5" spans="1:17" ht="15.75" customHeight="1">
      <c r="A5" s="3">
        <v>3</v>
      </c>
      <c r="B5" s="6">
        <v>98490</v>
      </c>
      <c r="C5" s="9">
        <v>32078</v>
      </c>
      <c r="D5" s="11">
        <f t="shared" si="0"/>
        <v>130568</v>
      </c>
      <c r="E5" s="13">
        <f t="shared" si="1"/>
        <v>0.75431958826052325</v>
      </c>
      <c r="F5" s="16">
        <f t="shared" si="2"/>
        <v>0.24568041173947675</v>
      </c>
      <c r="G5" s="13">
        <f t="shared" si="3"/>
        <v>0.75431958826052325</v>
      </c>
      <c r="H5" s="16" t="str">
        <f t="shared" si="4"/>
        <v/>
      </c>
      <c r="I5" s="17"/>
      <c r="J5" s="18" t="str">
        <f>IF(MAX(M1:M2)=M1,K2,K1)</f>
        <v>Rep</v>
      </c>
      <c r="K5" s="57" t="s">
        <v>9</v>
      </c>
      <c r="L5" s="57"/>
      <c r="M5" s="58"/>
    </row>
    <row r="6" spans="1:17" ht="16.5" customHeight="1">
      <c r="A6" s="3">
        <v>4</v>
      </c>
      <c r="B6" s="6">
        <v>177404</v>
      </c>
      <c r="C6" s="9">
        <v>5219</v>
      </c>
      <c r="D6" s="11">
        <f t="shared" si="0"/>
        <v>182623</v>
      </c>
      <c r="E6" s="13">
        <f t="shared" si="1"/>
        <v>0.97142200051472161</v>
      </c>
      <c r="F6" s="16">
        <f t="shared" si="2"/>
        <v>2.8577999485278414E-2</v>
      </c>
      <c r="G6" s="13">
        <f t="shared" si="3"/>
        <v>0.97142200051472161</v>
      </c>
      <c r="H6" s="16" t="str">
        <f t="shared" si="4"/>
        <v/>
      </c>
      <c r="I6" s="17"/>
      <c r="J6" s="19"/>
      <c r="K6" s="59">
        <f>MAX(M1:M2)-MIN(M1:M2)</f>
        <v>5.4765168477766912E-2</v>
      </c>
      <c r="L6" s="60"/>
      <c r="M6" s="61"/>
    </row>
    <row r="7" spans="1:17" ht="15.75" customHeight="1">
      <c r="A7" s="3">
        <v>5</v>
      </c>
      <c r="B7" s="6">
        <v>215788</v>
      </c>
      <c r="C7" s="9">
        <v>15951</v>
      </c>
      <c r="D7" s="11">
        <f t="shared" si="0"/>
        <v>231739</v>
      </c>
      <c r="E7" s="13">
        <f t="shared" si="1"/>
        <v>0.93116825394085589</v>
      </c>
      <c r="F7" s="16">
        <f t="shared" si="2"/>
        <v>6.8831746059144119E-2</v>
      </c>
      <c r="G7" s="13">
        <f t="shared" si="3"/>
        <v>0.93116825394085589</v>
      </c>
      <c r="H7" s="16" t="str">
        <f t="shared" si="4"/>
        <v/>
      </c>
      <c r="I7" s="17"/>
      <c r="J7" s="10"/>
      <c r="K7" s="10"/>
      <c r="L7" s="10"/>
      <c r="M7" s="10"/>
    </row>
    <row r="8" spans="1:17" ht="15.75" customHeight="1">
      <c r="A8" s="3">
        <v>6</v>
      </c>
      <c r="B8" s="6">
        <v>196359</v>
      </c>
      <c r="C8" s="9">
        <v>112110</v>
      </c>
      <c r="D8" s="11">
        <f t="shared" si="0"/>
        <v>308469</v>
      </c>
      <c r="E8" s="13">
        <f t="shared" si="1"/>
        <v>0.63655991363799924</v>
      </c>
      <c r="F8" s="16">
        <f t="shared" si="2"/>
        <v>0.3634400863620007</v>
      </c>
      <c r="G8" s="13">
        <f t="shared" si="3"/>
        <v>0.63655991363799924</v>
      </c>
      <c r="H8" s="16" t="str">
        <f t="shared" si="4"/>
        <v/>
      </c>
      <c r="I8" s="17"/>
      <c r="J8" s="10"/>
      <c r="K8" s="10"/>
      <c r="L8" s="10"/>
      <c r="M8" s="10"/>
    </row>
    <row r="9" spans="1:17" ht="15.75" customHeight="1">
      <c r="A9" s="3">
        <v>7</v>
      </c>
      <c r="B9" s="6">
        <v>141388</v>
      </c>
      <c r="C9" s="9">
        <v>7147</v>
      </c>
      <c r="D9" s="11">
        <f t="shared" si="0"/>
        <v>148535</v>
      </c>
      <c r="E9" s="13">
        <f t="shared" si="1"/>
        <v>0.951883394486148</v>
      </c>
      <c r="F9" s="16">
        <f t="shared" si="2"/>
        <v>4.8116605513851954E-2</v>
      </c>
      <c r="G9" s="13">
        <f t="shared" si="3"/>
        <v>0.951883394486148</v>
      </c>
      <c r="H9" s="16" t="str">
        <f t="shared" si="4"/>
        <v/>
      </c>
      <c r="I9" s="17"/>
      <c r="J9" s="10"/>
      <c r="K9" s="10"/>
      <c r="L9" s="10"/>
      <c r="M9" s="10"/>
    </row>
    <row r="10" spans="1:17" ht="15.75" customHeight="1">
      <c r="A10" s="3">
        <v>8</v>
      </c>
      <c r="B10" s="6">
        <v>205089</v>
      </c>
      <c r="C10" s="9">
        <v>19145</v>
      </c>
      <c r="D10" s="11">
        <f t="shared" si="0"/>
        <v>224234</v>
      </c>
      <c r="E10" s="13">
        <f t="shared" si="1"/>
        <v>0.91462044114630248</v>
      </c>
      <c r="F10" s="16">
        <f t="shared" si="2"/>
        <v>8.5379558853697482E-2</v>
      </c>
      <c r="G10" s="13">
        <f t="shared" si="3"/>
        <v>0.91462044114630248</v>
      </c>
      <c r="H10" s="16" t="str">
        <f t="shared" si="4"/>
        <v/>
      </c>
      <c r="I10" s="17"/>
      <c r="J10" s="10"/>
      <c r="K10" s="10"/>
      <c r="L10" s="10"/>
      <c r="M10" s="10"/>
    </row>
    <row r="11" spans="1:17" ht="15.75" customHeight="1">
      <c r="A11" s="3">
        <v>9</v>
      </c>
      <c r="B11" s="6">
        <v>173837</v>
      </c>
      <c r="C11" s="9">
        <v>7730</v>
      </c>
      <c r="D11" s="11">
        <f t="shared" si="0"/>
        <v>181567</v>
      </c>
      <c r="E11" s="13">
        <f t="shared" si="1"/>
        <v>0.95742618427357395</v>
      </c>
      <c r="F11" s="16">
        <f t="shared" si="2"/>
        <v>4.2573815726426059E-2</v>
      </c>
      <c r="G11" s="13">
        <f t="shared" si="3"/>
        <v>0.95742618427357395</v>
      </c>
      <c r="H11" s="16" t="str">
        <f t="shared" si="4"/>
        <v/>
      </c>
      <c r="I11" s="17"/>
      <c r="J11" s="10"/>
      <c r="K11" s="10"/>
      <c r="L11" s="10"/>
      <c r="M11" s="10"/>
    </row>
    <row r="12" spans="1:17" ht="15.75" customHeight="1">
      <c r="A12" s="3">
        <v>10</v>
      </c>
      <c r="B12" s="6">
        <v>174100</v>
      </c>
      <c r="C12" s="9">
        <v>89628</v>
      </c>
      <c r="D12" s="11">
        <f t="shared" si="0"/>
        <v>263728</v>
      </c>
      <c r="E12" s="13">
        <f t="shared" si="1"/>
        <v>0.66014985136200932</v>
      </c>
      <c r="F12" s="16">
        <f t="shared" si="2"/>
        <v>0.33985014863799068</v>
      </c>
      <c r="G12" s="13">
        <f t="shared" si="3"/>
        <v>0.66014985136200932</v>
      </c>
      <c r="H12" s="16" t="str">
        <f t="shared" si="4"/>
        <v/>
      </c>
      <c r="I12" s="17"/>
      <c r="J12" s="10"/>
      <c r="K12" s="10"/>
      <c r="L12" s="10"/>
      <c r="M12" s="10"/>
    </row>
    <row r="13" spans="1:17" ht="15.75" customHeight="1">
      <c r="A13" s="3">
        <v>11</v>
      </c>
      <c r="B13" s="6">
        <v>149767</v>
      </c>
      <c r="C13" s="9">
        <v>21334</v>
      </c>
      <c r="D13" s="11">
        <f t="shared" si="0"/>
        <v>171101</v>
      </c>
      <c r="E13" s="13">
        <f t="shared" si="1"/>
        <v>0.87531341137690599</v>
      </c>
      <c r="F13" s="16">
        <f t="shared" si="2"/>
        <v>0.12468658862309397</v>
      </c>
      <c r="G13" s="13">
        <f t="shared" si="3"/>
        <v>0.87531341137690599</v>
      </c>
      <c r="H13" s="16" t="str">
        <f t="shared" si="4"/>
        <v/>
      </c>
      <c r="I13" s="17"/>
      <c r="J13" s="10"/>
      <c r="K13" s="10"/>
      <c r="L13" s="10"/>
      <c r="M13" s="10"/>
    </row>
    <row r="14" spans="1:17" ht="15.75" customHeight="1">
      <c r="A14" s="3">
        <v>12</v>
      </c>
      <c r="B14" s="6">
        <v>156849</v>
      </c>
      <c r="C14" s="9">
        <v>66379</v>
      </c>
      <c r="D14" s="11">
        <f t="shared" si="0"/>
        <v>223228</v>
      </c>
      <c r="E14" s="13">
        <f t="shared" si="1"/>
        <v>0.7026403497769097</v>
      </c>
      <c r="F14" s="16">
        <f t="shared" si="2"/>
        <v>0.2973596502230903</v>
      </c>
      <c r="G14" s="13">
        <f t="shared" si="3"/>
        <v>0.7026403497769097</v>
      </c>
      <c r="H14" s="16" t="str">
        <f t="shared" si="4"/>
        <v/>
      </c>
      <c r="I14" s="17"/>
      <c r="J14" s="10"/>
      <c r="K14" s="10"/>
      <c r="L14" s="10"/>
      <c r="M14" s="10"/>
    </row>
    <row r="15" spans="1:17" ht="15.75" customHeight="1">
      <c r="A15" s="3">
        <v>13</v>
      </c>
      <c r="B15" s="6">
        <v>128544</v>
      </c>
      <c r="C15" s="9">
        <v>103686</v>
      </c>
      <c r="D15" s="11">
        <f t="shared" si="0"/>
        <v>232230</v>
      </c>
      <c r="E15" s="13">
        <f t="shared" si="1"/>
        <v>0.553520217026224</v>
      </c>
      <c r="F15" s="16">
        <f t="shared" si="2"/>
        <v>0.446479782973776</v>
      </c>
      <c r="G15" s="13">
        <f t="shared" si="3"/>
        <v>0.553520217026224</v>
      </c>
      <c r="H15" s="16" t="str">
        <f t="shared" si="4"/>
        <v/>
      </c>
      <c r="I15" s="17"/>
      <c r="J15" s="10"/>
      <c r="K15" s="10"/>
      <c r="L15" s="10"/>
      <c r="M15" s="10"/>
    </row>
    <row r="16" spans="1:17" ht="15.75" customHeight="1">
      <c r="A16" s="3">
        <v>14</v>
      </c>
      <c r="B16" s="6">
        <v>129036</v>
      </c>
      <c r="C16" s="9">
        <v>81438</v>
      </c>
      <c r="D16" s="11">
        <f t="shared" si="0"/>
        <v>210474</v>
      </c>
      <c r="E16" s="13">
        <f t="shared" si="1"/>
        <v>0.61307334872715868</v>
      </c>
      <c r="F16" s="16">
        <f t="shared" si="2"/>
        <v>0.38692665127284132</v>
      </c>
      <c r="G16" s="13">
        <f t="shared" si="3"/>
        <v>0.61307334872715868</v>
      </c>
      <c r="H16" s="16" t="str">
        <f t="shared" si="4"/>
        <v/>
      </c>
      <c r="I16" s="17"/>
      <c r="J16" s="10"/>
      <c r="K16" s="10"/>
      <c r="L16" s="10"/>
      <c r="M16" s="10"/>
    </row>
    <row r="17" spans="1:9" ht="15.75">
      <c r="A17" s="3">
        <v>15</v>
      </c>
      <c r="B17" s="6">
        <v>123513</v>
      </c>
      <c r="C17" s="9">
        <v>76787</v>
      </c>
      <c r="D17" s="11">
        <f t="shared" si="0"/>
        <v>200300</v>
      </c>
      <c r="E17" s="13">
        <f t="shared" si="1"/>
        <v>0.61664003994008987</v>
      </c>
      <c r="F17" s="16">
        <f t="shared" si="2"/>
        <v>0.38335996005991013</v>
      </c>
      <c r="G17" s="13">
        <f t="shared" si="3"/>
        <v>0.61664003994008987</v>
      </c>
      <c r="H17" s="16" t="str">
        <f t="shared" si="4"/>
        <v/>
      </c>
      <c r="I17" s="17"/>
    </row>
    <row r="18" spans="1:9" ht="15.75">
      <c r="A18" s="3">
        <v>16</v>
      </c>
      <c r="B18" s="6">
        <v>185491</v>
      </c>
      <c r="C18" s="9">
        <v>54808</v>
      </c>
      <c r="D18" s="11">
        <f t="shared" si="0"/>
        <v>240299</v>
      </c>
      <c r="E18" s="13">
        <f t="shared" si="1"/>
        <v>0.77191748613186073</v>
      </c>
      <c r="F18" s="16">
        <f t="shared" si="2"/>
        <v>0.22808251386813927</v>
      </c>
      <c r="G18" s="13">
        <f t="shared" si="3"/>
        <v>0.77191748613186073</v>
      </c>
      <c r="H18" s="16" t="str">
        <f t="shared" si="4"/>
        <v/>
      </c>
      <c r="I18" s="17"/>
    </row>
    <row r="19" spans="1:9" ht="15.75">
      <c r="A19" s="3">
        <v>17</v>
      </c>
      <c r="B19" s="6">
        <v>154399</v>
      </c>
      <c r="C19" s="9">
        <v>68969</v>
      </c>
      <c r="D19" s="11">
        <f t="shared" si="0"/>
        <v>223368</v>
      </c>
      <c r="E19" s="13">
        <f t="shared" si="1"/>
        <v>0.69123151033272445</v>
      </c>
      <c r="F19" s="16">
        <f t="shared" si="2"/>
        <v>0.30876848966727555</v>
      </c>
      <c r="G19" s="13">
        <f t="shared" si="3"/>
        <v>0.69123151033272445</v>
      </c>
      <c r="H19" s="16" t="str">
        <f t="shared" si="4"/>
        <v/>
      </c>
      <c r="I19" s="17"/>
    </row>
    <row r="20" spans="1:9" ht="15.75">
      <c r="A20" s="3">
        <v>18</v>
      </c>
      <c r="B20" s="6">
        <v>224964</v>
      </c>
      <c r="C20" s="9">
        <v>56686</v>
      </c>
      <c r="D20" s="11">
        <f t="shared" si="0"/>
        <v>281650</v>
      </c>
      <c r="E20" s="13">
        <f t="shared" si="1"/>
        <v>0.79873601988283327</v>
      </c>
      <c r="F20" s="16">
        <f t="shared" si="2"/>
        <v>0.2012639801171667</v>
      </c>
      <c r="G20" s="13">
        <f t="shared" si="3"/>
        <v>0.79873601988283327</v>
      </c>
      <c r="H20" s="16" t="str">
        <f t="shared" si="4"/>
        <v/>
      </c>
      <c r="I20" s="17"/>
    </row>
    <row r="21" spans="1:9" ht="15.75">
      <c r="A21" s="3">
        <v>19</v>
      </c>
      <c r="B21" s="6">
        <v>193602</v>
      </c>
      <c r="C21" s="9">
        <v>104066</v>
      </c>
      <c r="D21" s="11">
        <f t="shared" si="0"/>
        <v>297668</v>
      </c>
      <c r="E21" s="13">
        <f t="shared" si="1"/>
        <v>0.65039574290820645</v>
      </c>
      <c r="F21" s="16">
        <f t="shared" si="2"/>
        <v>0.34960425709179355</v>
      </c>
      <c r="G21" s="13">
        <f t="shared" si="3"/>
        <v>0.65039574290820645</v>
      </c>
      <c r="H21" s="16" t="str">
        <f t="shared" si="4"/>
        <v/>
      </c>
      <c r="I21" s="17"/>
    </row>
    <row r="22" spans="1:9" ht="15.75">
      <c r="A22" s="3">
        <v>20</v>
      </c>
      <c r="B22" s="6">
        <v>165048</v>
      </c>
      <c r="C22" s="9">
        <v>128959</v>
      </c>
      <c r="D22" s="11">
        <f t="shared" si="0"/>
        <v>294007</v>
      </c>
      <c r="E22" s="13">
        <f t="shared" si="1"/>
        <v>0.56137438904515879</v>
      </c>
      <c r="F22" s="16">
        <f t="shared" si="2"/>
        <v>0.43862561095484121</v>
      </c>
      <c r="G22" s="13">
        <f t="shared" si="3"/>
        <v>0.56137438904515879</v>
      </c>
      <c r="H22" s="16" t="str">
        <f t="shared" si="4"/>
        <v/>
      </c>
      <c r="I22" s="17"/>
    </row>
    <row r="23" spans="1:9" ht="15.75">
      <c r="A23" s="3">
        <v>21</v>
      </c>
      <c r="B23" s="6">
        <v>124548</v>
      </c>
      <c r="C23" s="9">
        <v>108585</v>
      </c>
      <c r="D23" s="11">
        <f t="shared" si="0"/>
        <v>233133</v>
      </c>
      <c r="E23" s="13">
        <f t="shared" si="1"/>
        <v>0.53423582247043533</v>
      </c>
      <c r="F23" s="16">
        <f t="shared" si="2"/>
        <v>0.46576417752956467</v>
      </c>
      <c r="G23" s="13">
        <f t="shared" si="3"/>
        <v>0.53423582247043533</v>
      </c>
      <c r="H23" s="16" t="str">
        <f t="shared" si="4"/>
        <v/>
      </c>
      <c r="I23" s="17"/>
    </row>
    <row r="24" spans="1:9" ht="15.75">
      <c r="A24" s="3">
        <v>22</v>
      </c>
      <c r="B24" s="6">
        <v>149570</v>
      </c>
      <c r="C24" s="9">
        <v>152751</v>
      </c>
      <c r="D24" s="11">
        <f t="shared" si="0"/>
        <v>302321</v>
      </c>
      <c r="E24" s="13">
        <f t="shared" si="1"/>
        <v>0.49473903566077115</v>
      </c>
      <c r="F24" s="16">
        <f t="shared" si="2"/>
        <v>0.50526096433922885</v>
      </c>
      <c r="G24" s="13" t="str">
        <f t="shared" si="3"/>
        <v/>
      </c>
      <c r="H24" s="16">
        <f t="shared" si="4"/>
        <v>0.50526096433922885</v>
      </c>
      <c r="I24" s="17"/>
    </row>
    <row r="25" spans="1:9" ht="15.75">
      <c r="A25" s="3">
        <v>23</v>
      </c>
      <c r="B25" s="6">
        <v>138186</v>
      </c>
      <c r="C25" s="9">
        <v>84109</v>
      </c>
      <c r="D25" s="11">
        <f t="shared" si="0"/>
        <v>222295</v>
      </c>
      <c r="E25" s="13">
        <f t="shared" si="1"/>
        <v>0.62163341505656899</v>
      </c>
      <c r="F25" s="16">
        <f t="shared" si="2"/>
        <v>0.37836658494343101</v>
      </c>
      <c r="G25" s="13">
        <f t="shared" si="3"/>
        <v>0.62163341505656899</v>
      </c>
      <c r="H25" s="16" t="str">
        <f t="shared" si="4"/>
        <v/>
      </c>
      <c r="I25" s="17"/>
    </row>
    <row r="26" spans="1:9" ht="15.75">
      <c r="A26" s="3">
        <v>24</v>
      </c>
      <c r="B26" s="6">
        <v>145027</v>
      </c>
      <c r="C26" s="9">
        <v>99963</v>
      </c>
      <c r="D26" s="11">
        <f t="shared" si="0"/>
        <v>244990</v>
      </c>
      <c r="E26" s="13">
        <f t="shared" si="1"/>
        <v>0.59197110086125959</v>
      </c>
      <c r="F26" s="16">
        <f t="shared" si="2"/>
        <v>0.40802889913874035</v>
      </c>
      <c r="G26" s="13">
        <f t="shared" si="3"/>
        <v>0.59197110086125959</v>
      </c>
      <c r="H26" s="16" t="str">
        <f t="shared" si="4"/>
        <v/>
      </c>
      <c r="I26" s="17"/>
    </row>
    <row r="27" spans="1:9" ht="15.75">
      <c r="A27" s="3">
        <v>25</v>
      </c>
      <c r="B27" s="6">
        <v>128098</v>
      </c>
      <c r="C27" s="9">
        <v>76374</v>
      </c>
      <c r="D27" s="11">
        <f t="shared" si="0"/>
        <v>204472</v>
      </c>
      <c r="E27" s="13">
        <f t="shared" si="1"/>
        <v>0.62648186548769513</v>
      </c>
      <c r="F27" s="16">
        <f t="shared" si="2"/>
        <v>0.37351813451230487</v>
      </c>
      <c r="G27" s="13">
        <f t="shared" si="3"/>
        <v>0.62648186548769513</v>
      </c>
      <c r="H27" s="16" t="str">
        <f t="shared" si="4"/>
        <v/>
      </c>
      <c r="I27" s="17"/>
    </row>
    <row r="28" spans="1:9" ht="15.75">
      <c r="A28" s="3">
        <v>26</v>
      </c>
      <c r="B28" s="6">
        <v>142076</v>
      </c>
      <c r="C28" s="9">
        <v>58681</v>
      </c>
      <c r="D28" s="11">
        <f t="shared" si="0"/>
        <v>200757</v>
      </c>
      <c r="E28" s="13">
        <f t="shared" si="1"/>
        <v>0.70770135038877846</v>
      </c>
      <c r="F28" s="16">
        <f t="shared" si="2"/>
        <v>0.29229864961122154</v>
      </c>
      <c r="G28" s="13">
        <f t="shared" si="3"/>
        <v>0.70770135038877846</v>
      </c>
      <c r="H28" s="16" t="str">
        <f t="shared" si="4"/>
        <v/>
      </c>
      <c r="I28" s="17"/>
    </row>
    <row r="29" spans="1:9" ht="15.75">
      <c r="A29" s="3">
        <v>27</v>
      </c>
      <c r="B29" s="6">
        <v>131696</v>
      </c>
      <c r="C29" s="9">
        <v>122768</v>
      </c>
      <c r="D29" s="11">
        <f t="shared" si="0"/>
        <v>254464</v>
      </c>
      <c r="E29" s="13">
        <f t="shared" si="1"/>
        <v>0.51754275653923543</v>
      </c>
      <c r="F29" s="16">
        <f t="shared" si="2"/>
        <v>0.48245724346076457</v>
      </c>
      <c r="G29" s="13">
        <f t="shared" si="3"/>
        <v>0.51754275653923543</v>
      </c>
      <c r="H29" s="16" t="str">
        <f t="shared" si="4"/>
        <v/>
      </c>
      <c r="I29" s="17"/>
    </row>
    <row r="30" spans="1:9" ht="15.75">
      <c r="A30" s="3">
        <v>28</v>
      </c>
      <c r="B30" s="6">
        <v>117419</v>
      </c>
      <c r="C30" s="9">
        <v>105408</v>
      </c>
      <c r="D30" s="11">
        <f t="shared" si="0"/>
        <v>222827</v>
      </c>
      <c r="E30" s="13">
        <f t="shared" si="1"/>
        <v>0.52695140176010991</v>
      </c>
      <c r="F30" s="16">
        <f t="shared" si="2"/>
        <v>0.47304859823989015</v>
      </c>
      <c r="G30" s="13">
        <f t="shared" si="3"/>
        <v>0.52695140176010991</v>
      </c>
      <c r="H30" s="16" t="str">
        <f t="shared" si="4"/>
        <v/>
      </c>
      <c r="I30" s="17"/>
    </row>
    <row r="31" spans="1:9" ht="15.75">
      <c r="A31" s="3">
        <v>29</v>
      </c>
      <c r="B31" s="6">
        <v>110064</v>
      </c>
      <c r="C31" s="9">
        <v>100273</v>
      </c>
      <c r="D31" s="11">
        <f t="shared" si="0"/>
        <v>210337</v>
      </c>
      <c r="E31" s="13">
        <f t="shared" si="1"/>
        <v>0.523274554643263</v>
      </c>
      <c r="F31" s="16">
        <f t="shared" si="2"/>
        <v>0.47672544535673705</v>
      </c>
      <c r="G31" s="13">
        <f t="shared" si="3"/>
        <v>0.523274554643263</v>
      </c>
      <c r="H31" s="16" t="str">
        <f t="shared" si="4"/>
        <v/>
      </c>
      <c r="I31" s="17"/>
    </row>
    <row r="32" spans="1:9" ht="15.75">
      <c r="A32" s="3">
        <v>30</v>
      </c>
      <c r="B32" s="6">
        <v>105707</v>
      </c>
      <c r="C32" s="9">
        <v>134301</v>
      </c>
      <c r="D32" s="11">
        <f t="shared" si="0"/>
        <v>240008</v>
      </c>
      <c r="E32" s="13">
        <f t="shared" si="1"/>
        <v>0.44043115229492352</v>
      </c>
      <c r="F32" s="16">
        <f t="shared" si="2"/>
        <v>0.55956884770507653</v>
      </c>
      <c r="G32" s="13" t="str">
        <f t="shared" si="3"/>
        <v/>
      </c>
      <c r="H32" s="16">
        <f t="shared" si="4"/>
        <v>0.55956884770507653</v>
      </c>
      <c r="I32" s="17"/>
    </row>
    <row r="33" spans="1:9" ht="15.75">
      <c r="A33" s="3">
        <v>31</v>
      </c>
      <c r="B33" s="6">
        <v>129175</v>
      </c>
      <c r="C33" s="9">
        <v>108952</v>
      </c>
      <c r="D33" s="11">
        <f t="shared" si="0"/>
        <v>238127</v>
      </c>
      <c r="E33" s="13">
        <f t="shared" si="1"/>
        <v>0.54246263548442641</v>
      </c>
      <c r="F33" s="16">
        <f t="shared" si="2"/>
        <v>0.45753736451557364</v>
      </c>
      <c r="G33" s="13">
        <f t="shared" si="3"/>
        <v>0.54246263548442641</v>
      </c>
      <c r="H33" s="16" t="str">
        <f t="shared" si="4"/>
        <v/>
      </c>
      <c r="I33" s="17"/>
    </row>
    <row r="34" spans="1:9" ht="15.75">
      <c r="A34" s="3">
        <v>32</v>
      </c>
      <c r="B34" s="6">
        <v>167723</v>
      </c>
      <c r="C34" s="9">
        <v>48576</v>
      </c>
      <c r="D34" s="11">
        <f t="shared" si="0"/>
        <v>216299</v>
      </c>
      <c r="E34" s="13">
        <f t="shared" si="1"/>
        <v>0.77542198530737538</v>
      </c>
      <c r="F34" s="16">
        <f t="shared" si="2"/>
        <v>0.22457801469262456</v>
      </c>
      <c r="G34" s="13">
        <f t="shared" si="3"/>
        <v>0.77542198530737538</v>
      </c>
      <c r="H34" s="16" t="str">
        <f t="shared" si="4"/>
        <v/>
      </c>
      <c r="I34" s="17"/>
    </row>
    <row r="35" spans="1:9" ht="15.75">
      <c r="A35" s="3">
        <v>33</v>
      </c>
      <c r="B35" s="6">
        <v>199387</v>
      </c>
      <c r="C35" s="9">
        <v>74686</v>
      </c>
      <c r="D35" s="11">
        <f t="shared" ref="D35:D66" si="5">SUM(B35:C35)</f>
        <v>274073</v>
      </c>
      <c r="E35" s="13">
        <f t="shared" ref="E35:E66" si="6">B35/D35</f>
        <v>0.72749595910578568</v>
      </c>
      <c r="F35" s="16">
        <f t="shared" ref="F35:F66" si="7">C35/D35</f>
        <v>0.27250404089421432</v>
      </c>
      <c r="G35" s="13">
        <f t="shared" ref="G35:G66" si="8">IF(E35&gt;0.5,E35,"")</f>
        <v>0.72749595910578568</v>
      </c>
      <c r="H35" s="16" t="str">
        <f t="shared" ref="H35:H66" si="9">IF(F35&gt;0.5,F35,"")</f>
        <v/>
      </c>
      <c r="I35" s="17"/>
    </row>
    <row r="36" spans="1:9" ht="15.75">
      <c r="A36" s="3">
        <v>34</v>
      </c>
      <c r="B36" s="6">
        <v>99122</v>
      </c>
      <c r="C36" s="9">
        <v>128310</v>
      </c>
      <c r="D36" s="11">
        <f t="shared" si="5"/>
        <v>227432</v>
      </c>
      <c r="E36" s="13">
        <f t="shared" si="6"/>
        <v>0.43583136937634104</v>
      </c>
      <c r="F36" s="16">
        <f t="shared" si="7"/>
        <v>0.56416863062365896</v>
      </c>
      <c r="G36" s="13" t="str">
        <f t="shared" si="8"/>
        <v/>
      </c>
      <c r="H36" s="16">
        <f t="shared" si="9"/>
        <v>0.56416863062365896</v>
      </c>
      <c r="I36" s="17"/>
    </row>
    <row r="37" spans="1:9" ht="15.75">
      <c r="A37" s="3">
        <v>35</v>
      </c>
      <c r="B37" s="6">
        <v>66677</v>
      </c>
      <c r="C37" s="9">
        <v>136666</v>
      </c>
      <c r="D37" s="11">
        <f t="shared" si="5"/>
        <v>203343</v>
      </c>
      <c r="E37" s="13">
        <f t="shared" si="6"/>
        <v>0.32790408324850129</v>
      </c>
      <c r="F37" s="16">
        <f t="shared" si="7"/>
        <v>0.67209591675149871</v>
      </c>
      <c r="G37" s="13" t="str">
        <f t="shared" si="8"/>
        <v/>
      </c>
      <c r="H37" s="16">
        <f t="shared" si="9"/>
        <v>0.67209591675149871</v>
      </c>
      <c r="I37" s="17"/>
    </row>
    <row r="38" spans="1:9" ht="15.75">
      <c r="A38" s="3">
        <v>36</v>
      </c>
      <c r="B38" s="6">
        <v>71220</v>
      </c>
      <c r="C38" s="9">
        <v>121944</v>
      </c>
      <c r="D38" s="11">
        <f t="shared" si="5"/>
        <v>193164</v>
      </c>
      <c r="E38" s="13">
        <f t="shared" si="6"/>
        <v>0.36870224265391066</v>
      </c>
      <c r="F38" s="16">
        <f t="shared" si="7"/>
        <v>0.63129775734608928</v>
      </c>
      <c r="G38" s="13" t="str">
        <f t="shared" si="8"/>
        <v/>
      </c>
      <c r="H38" s="16">
        <f t="shared" si="9"/>
        <v>0.63129775734608928</v>
      </c>
      <c r="I38" s="17"/>
    </row>
    <row r="39" spans="1:9" ht="15.75">
      <c r="A39" s="3">
        <v>37</v>
      </c>
      <c r="B39" s="6">
        <v>82733</v>
      </c>
      <c r="C39" s="9">
        <v>126222</v>
      </c>
      <c r="D39" s="11">
        <f t="shared" si="5"/>
        <v>208955</v>
      </c>
      <c r="E39" s="13">
        <f t="shared" si="6"/>
        <v>0.39593692421813309</v>
      </c>
      <c r="F39" s="16">
        <f t="shared" si="7"/>
        <v>0.60406307578186691</v>
      </c>
      <c r="G39" s="13" t="str">
        <f t="shared" si="8"/>
        <v/>
      </c>
      <c r="H39" s="16">
        <f t="shared" si="9"/>
        <v>0.60406307578186691</v>
      </c>
      <c r="I39" s="17"/>
    </row>
    <row r="40" spans="1:9" ht="15.75">
      <c r="A40" s="3">
        <v>38</v>
      </c>
      <c r="B40" s="6">
        <v>132990</v>
      </c>
      <c r="C40" s="9">
        <v>120812</v>
      </c>
      <c r="D40" s="11">
        <f t="shared" si="5"/>
        <v>253802</v>
      </c>
      <c r="E40" s="13">
        <f t="shared" si="6"/>
        <v>0.52399114270179115</v>
      </c>
      <c r="F40" s="16">
        <f t="shared" si="7"/>
        <v>0.47600885729820885</v>
      </c>
      <c r="G40" s="13">
        <f t="shared" si="8"/>
        <v>0.52399114270179115</v>
      </c>
      <c r="H40" s="16" t="str">
        <f t="shared" si="9"/>
        <v/>
      </c>
      <c r="I40" s="17"/>
    </row>
    <row r="41" spans="1:9" ht="15.75">
      <c r="A41" s="3">
        <v>39</v>
      </c>
      <c r="B41" s="6">
        <v>89057</v>
      </c>
      <c r="C41" s="9">
        <v>121749</v>
      </c>
      <c r="D41" s="11">
        <f t="shared" si="5"/>
        <v>210806</v>
      </c>
      <c r="E41" s="13">
        <f t="shared" si="6"/>
        <v>0.42245951253759378</v>
      </c>
      <c r="F41" s="16">
        <f t="shared" si="7"/>
        <v>0.57754048746240616</v>
      </c>
      <c r="G41" s="13" t="str">
        <f t="shared" si="8"/>
        <v/>
      </c>
      <c r="H41" s="16">
        <f t="shared" si="9"/>
        <v>0.57754048746240616</v>
      </c>
      <c r="I41" s="17"/>
    </row>
    <row r="42" spans="1:9" ht="15.75">
      <c r="A42" s="3">
        <v>40</v>
      </c>
      <c r="B42" s="6">
        <v>141957</v>
      </c>
      <c r="C42" s="9">
        <v>113787</v>
      </c>
      <c r="D42" s="11">
        <f t="shared" si="5"/>
        <v>255744</v>
      </c>
      <c r="E42" s="13">
        <f t="shared" si="6"/>
        <v>0.55507460585585588</v>
      </c>
      <c r="F42" s="16">
        <f t="shared" si="7"/>
        <v>0.44492539414414417</v>
      </c>
      <c r="G42" s="13">
        <f t="shared" si="8"/>
        <v>0.55507460585585588</v>
      </c>
      <c r="H42" s="16" t="str">
        <f t="shared" si="9"/>
        <v/>
      </c>
      <c r="I42" s="17"/>
    </row>
    <row r="43" spans="1:9" ht="15.75">
      <c r="A43" s="3">
        <v>41</v>
      </c>
      <c r="B43" s="6">
        <v>146279</v>
      </c>
      <c r="C43" s="9">
        <v>47767</v>
      </c>
      <c r="D43" s="11">
        <f t="shared" si="5"/>
        <v>194046</v>
      </c>
      <c r="E43" s="13">
        <f t="shared" si="6"/>
        <v>0.75383671912845407</v>
      </c>
      <c r="F43" s="16">
        <f t="shared" si="7"/>
        <v>0.24616328087154593</v>
      </c>
      <c r="G43" s="13">
        <f t="shared" si="8"/>
        <v>0.75383671912845407</v>
      </c>
      <c r="H43" s="16" t="str">
        <f t="shared" si="9"/>
        <v/>
      </c>
      <c r="I43" s="17"/>
    </row>
    <row r="44" spans="1:9" ht="15.75">
      <c r="A44" s="3">
        <v>42</v>
      </c>
      <c r="B44" s="6">
        <v>117152</v>
      </c>
      <c r="C44" s="9">
        <v>134853</v>
      </c>
      <c r="D44" s="11">
        <f t="shared" si="5"/>
        <v>252005</v>
      </c>
      <c r="E44" s="13">
        <f t="shared" si="6"/>
        <v>0.4648796650860102</v>
      </c>
      <c r="F44" s="16">
        <f t="shared" si="7"/>
        <v>0.5351203349139898</v>
      </c>
      <c r="G44" s="13" t="str">
        <f t="shared" si="8"/>
        <v/>
      </c>
      <c r="H44" s="16">
        <f t="shared" si="9"/>
        <v>0.5351203349139898</v>
      </c>
      <c r="I44" s="17"/>
    </row>
    <row r="45" spans="1:9" ht="15.75">
      <c r="A45" s="3">
        <v>43</v>
      </c>
      <c r="B45" s="6">
        <v>76783</v>
      </c>
      <c r="C45" s="9">
        <v>162758</v>
      </c>
      <c r="D45" s="11">
        <f t="shared" si="5"/>
        <v>239541</v>
      </c>
      <c r="E45" s="13">
        <f t="shared" si="6"/>
        <v>0.32054220363111119</v>
      </c>
      <c r="F45" s="16">
        <f t="shared" si="7"/>
        <v>0.67945779636888881</v>
      </c>
      <c r="G45" s="13" t="str">
        <f t="shared" si="8"/>
        <v/>
      </c>
      <c r="H45" s="16">
        <f t="shared" si="9"/>
        <v>0.67945779636888881</v>
      </c>
      <c r="I45" s="17"/>
    </row>
    <row r="46" spans="1:9" ht="15.75">
      <c r="A46" s="3">
        <v>44</v>
      </c>
      <c r="B46" s="6">
        <v>99614</v>
      </c>
      <c r="C46" s="9">
        <v>90676</v>
      </c>
      <c r="D46" s="11">
        <f t="shared" si="5"/>
        <v>190290</v>
      </c>
      <c r="E46" s="13">
        <f t="shared" si="6"/>
        <v>0.52348520678963684</v>
      </c>
      <c r="F46" s="16">
        <f t="shared" si="7"/>
        <v>0.47651479321036311</v>
      </c>
      <c r="G46" s="13">
        <f t="shared" si="8"/>
        <v>0.52348520678963684</v>
      </c>
      <c r="H46" s="16" t="str">
        <f t="shared" si="9"/>
        <v/>
      </c>
      <c r="I46" s="17"/>
    </row>
    <row r="47" spans="1:9" ht="15.75">
      <c r="A47" s="3">
        <v>45</v>
      </c>
      <c r="B47" s="6">
        <v>88870</v>
      </c>
      <c r="C47" s="9">
        <v>151529</v>
      </c>
      <c r="D47" s="11">
        <f t="shared" si="5"/>
        <v>240399</v>
      </c>
      <c r="E47" s="13">
        <f t="shared" si="6"/>
        <v>0.36967707852362114</v>
      </c>
      <c r="F47" s="16">
        <f t="shared" si="7"/>
        <v>0.63032292147637881</v>
      </c>
      <c r="G47" s="13" t="str">
        <f t="shared" si="8"/>
        <v/>
      </c>
      <c r="H47" s="16">
        <f t="shared" si="9"/>
        <v>0.63032292147637881</v>
      </c>
      <c r="I47" s="17"/>
    </row>
    <row r="48" spans="1:9" ht="15.75">
      <c r="A48" s="3">
        <v>46</v>
      </c>
      <c r="B48" s="6">
        <v>100201</v>
      </c>
      <c r="C48" s="9">
        <v>91010</v>
      </c>
      <c r="D48" s="11">
        <f t="shared" si="5"/>
        <v>191211</v>
      </c>
      <c r="E48" s="13">
        <f t="shared" si="6"/>
        <v>0.52403365915140865</v>
      </c>
      <c r="F48" s="16">
        <f t="shared" si="7"/>
        <v>0.47596634084859135</v>
      </c>
      <c r="G48" s="13">
        <f t="shared" si="8"/>
        <v>0.52403365915140865</v>
      </c>
      <c r="H48" s="16" t="str">
        <f t="shared" si="9"/>
        <v/>
      </c>
      <c r="I48" s="17"/>
    </row>
    <row r="49" spans="1:9" ht="15.75">
      <c r="A49" s="3">
        <v>47</v>
      </c>
      <c r="B49" s="6">
        <v>180851</v>
      </c>
      <c r="C49" s="9">
        <v>108398</v>
      </c>
      <c r="D49" s="11">
        <f t="shared" si="5"/>
        <v>289249</v>
      </c>
      <c r="E49" s="13">
        <f t="shared" si="6"/>
        <v>0.62524330248332749</v>
      </c>
      <c r="F49" s="16">
        <f t="shared" si="7"/>
        <v>0.37475669751667251</v>
      </c>
      <c r="G49" s="13">
        <f t="shared" si="8"/>
        <v>0.62524330248332749</v>
      </c>
      <c r="H49" s="16" t="str">
        <f t="shared" si="9"/>
        <v/>
      </c>
      <c r="I49" s="17"/>
    </row>
    <row r="50" spans="1:9" ht="15.75">
      <c r="A50" s="3">
        <v>48</v>
      </c>
      <c r="B50" s="6">
        <v>149718</v>
      </c>
      <c r="C50" s="9">
        <v>139852</v>
      </c>
      <c r="D50" s="11">
        <f t="shared" si="5"/>
        <v>289570</v>
      </c>
      <c r="E50" s="13">
        <f t="shared" si="6"/>
        <v>0.51703560451704256</v>
      </c>
      <c r="F50" s="16">
        <f t="shared" si="7"/>
        <v>0.4829643954829575</v>
      </c>
      <c r="G50" s="13">
        <f t="shared" si="8"/>
        <v>0.51703560451704256</v>
      </c>
      <c r="H50" s="16" t="str">
        <f t="shared" si="9"/>
        <v/>
      </c>
      <c r="I50" s="17"/>
    </row>
    <row r="51" spans="1:9" ht="15.75">
      <c r="A51" s="3">
        <v>49</v>
      </c>
      <c r="B51" s="6">
        <v>115398</v>
      </c>
      <c r="C51" s="9">
        <v>141193</v>
      </c>
      <c r="D51" s="11">
        <f t="shared" si="5"/>
        <v>256591</v>
      </c>
      <c r="E51" s="13">
        <f t="shared" si="6"/>
        <v>0.44973518167044052</v>
      </c>
      <c r="F51" s="16">
        <f t="shared" si="7"/>
        <v>0.55026481832955954</v>
      </c>
      <c r="G51" s="13" t="str">
        <f t="shared" si="8"/>
        <v/>
      </c>
      <c r="H51" s="16">
        <f t="shared" si="9"/>
        <v>0.55026481832955954</v>
      </c>
      <c r="I51" s="17"/>
    </row>
    <row r="52" spans="1:9" ht="15.75">
      <c r="A52" s="3">
        <v>50</v>
      </c>
      <c r="B52" s="6">
        <v>94713</v>
      </c>
      <c r="C52" s="9">
        <v>166733</v>
      </c>
      <c r="D52" s="11">
        <f t="shared" si="5"/>
        <v>261446</v>
      </c>
      <c r="E52" s="13">
        <f t="shared" si="6"/>
        <v>0.36226601286690174</v>
      </c>
      <c r="F52" s="16">
        <f t="shared" si="7"/>
        <v>0.63773398713309826</v>
      </c>
      <c r="G52" s="13" t="str">
        <f t="shared" si="8"/>
        <v/>
      </c>
      <c r="H52" s="16">
        <f t="shared" si="9"/>
        <v>0.63773398713309826</v>
      </c>
      <c r="I52" s="17"/>
    </row>
    <row r="53" spans="1:9" ht="15.75">
      <c r="A53" s="3">
        <v>51</v>
      </c>
      <c r="B53" s="6">
        <v>111130</v>
      </c>
      <c r="C53" s="9">
        <v>165219</v>
      </c>
      <c r="D53" s="11">
        <f t="shared" si="5"/>
        <v>276349</v>
      </c>
      <c r="E53" s="13">
        <f t="shared" si="6"/>
        <v>0.40213642893587459</v>
      </c>
      <c r="F53" s="16">
        <f t="shared" si="7"/>
        <v>0.59786357106412547</v>
      </c>
      <c r="G53" s="13" t="str">
        <f t="shared" si="8"/>
        <v/>
      </c>
      <c r="H53" s="16">
        <f t="shared" si="9"/>
        <v>0.59786357106412547</v>
      </c>
      <c r="I53" s="17"/>
    </row>
    <row r="54" spans="1:9" ht="15.75">
      <c r="A54" s="3">
        <v>52</v>
      </c>
      <c r="B54" s="6">
        <v>114803</v>
      </c>
      <c r="C54" s="9">
        <v>156082</v>
      </c>
      <c r="D54" s="11">
        <f t="shared" si="5"/>
        <v>270885</v>
      </c>
      <c r="E54" s="13">
        <f t="shared" si="6"/>
        <v>0.4238071506358787</v>
      </c>
      <c r="F54" s="16">
        <f t="shared" si="7"/>
        <v>0.5761928493641213</v>
      </c>
      <c r="G54" s="13" t="str">
        <f t="shared" si="8"/>
        <v/>
      </c>
      <c r="H54" s="16">
        <f t="shared" si="9"/>
        <v>0.5761928493641213</v>
      </c>
      <c r="I54" s="17"/>
    </row>
    <row r="55" spans="1:9" ht="15.75">
      <c r="A55" s="3">
        <v>53</v>
      </c>
      <c r="B55" s="6">
        <v>130313</v>
      </c>
      <c r="C55" s="9">
        <v>54774</v>
      </c>
      <c r="D55" s="11">
        <f t="shared" si="5"/>
        <v>185087</v>
      </c>
      <c r="E55" s="13">
        <f t="shared" si="6"/>
        <v>0.70406349446476524</v>
      </c>
      <c r="F55" s="16">
        <f t="shared" si="7"/>
        <v>0.29593650553523476</v>
      </c>
      <c r="G55" s="13">
        <f t="shared" si="8"/>
        <v>0.70406349446476524</v>
      </c>
      <c r="H55" s="16" t="str">
        <f t="shared" si="9"/>
        <v/>
      </c>
      <c r="I55" s="17"/>
    </row>
    <row r="56" spans="1:9" ht="15.75">
      <c r="A56" s="3">
        <v>54</v>
      </c>
      <c r="B56" s="6">
        <v>127975</v>
      </c>
      <c r="C56" s="9">
        <v>139111</v>
      </c>
      <c r="D56" s="11">
        <f t="shared" si="5"/>
        <v>267086</v>
      </c>
      <c r="E56" s="13">
        <f t="shared" si="6"/>
        <v>0.47915278224991203</v>
      </c>
      <c r="F56" s="16">
        <f t="shared" si="7"/>
        <v>0.52084721775008802</v>
      </c>
      <c r="G56" s="13" t="str">
        <f t="shared" si="8"/>
        <v/>
      </c>
      <c r="H56" s="16">
        <f t="shared" si="9"/>
        <v>0.52084721775008802</v>
      </c>
      <c r="I56" s="17"/>
    </row>
    <row r="57" spans="1:9" ht="15.75">
      <c r="A57" s="3">
        <v>55</v>
      </c>
      <c r="B57" s="6">
        <v>128407</v>
      </c>
      <c r="C57" s="9">
        <v>137674</v>
      </c>
      <c r="D57" s="11">
        <f t="shared" si="5"/>
        <v>266081</v>
      </c>
      <c r="E57" s="13">
        <f t="shared" si="6"/>
        <v>0.48258612978754589</v>
      </c>
      <c r="F57" s="16">
        <f t="shared" si="7"/>
        <v>0.51741387021245411</v>
      </c>
      <c r="G57" s="13" t="str">
        <f t="shared" si="8"/>
        <v/>
      </c>
      <c r="H57" s="16">
        <f t="shared" si="9"/>
        <v>0.51741387021245411</v>
      </c>
      <c r="I57" s="17"/>
    </row>
    <row r="58" spans="1:9" ht="15.75">
      <c r="A58" s="3">
        <v>56</v>
      </c>
      <c r="B58" s="6">
        <v>139638</v>
      </c>
      <c r="C58" s="9">
        <v>117551</v>
      </c>
      <c r="D58" s="11">
        <f t="shared" si="5"/>
        <v>257189</v>
      </c>
      <c r="E58" s="13">
        <f t="shared" si="6"/>
        <v>0.54293923923651477</v>
      </c>
      <c r="F58" s="16">
        <f t="shared" si="7"/>
        <v>0.45706076076348523</v>
      </c>
      <c r="G58" s="13">
        <f t="shared" si="8"/>
        <v>0.54293923923651477</v>
      </c>
      <c r="H58" s="16" t="str">
        <f t="shared" si="9"/>
        <v/>
      </c>
      <c r="I58" s="17"/>
    </row>
    <row r="59" spans="1:9" ht="15.75">
      <c r="A59" s="3">
        <v>57</v>
      </c>
      <c r="B59" s="6">
        <v>101261</v>
      </c>
      <c r="C59" s="9">
        <v>103557</v>
      </c>
      <c r="D59" s="11">
        <f t="shared" si="5"/>
        <v>204818</v>
      </c>
      <c r="E59" s="13">
        <f t="shared" si="6"/>
        <v>0.49439502387485473</v>
      </c>
      <c r="F59" s="16">
        <f t="shared" si="7"/>
        <v>0.50560497612514521</v>
      </c>
      <c r="G59" s="13" t="str">
        <f t="shared" si="8"/>
        <v/>
      </c>
      <c r="H59" s="16">
        <f t="shared" si="9"/>
        <v>0.50560497612514521</v>
      </c>
      <c r="I59" s="17"/>
    </row>
    <row r="60" spans="1:9" ht="15.75">
      <c r="A60" s="3">
        <v>58</v>
      </c>
      <c r="B60" s="6">
        <v>111853</v>
      </c>
      <c r="C60" s="9">
        <v>108918</v>
      </c>
      <c r="D60" s="11">
        <f t="shared" si="5"/>
        <v>220771</v>
      </c>
      <c r="E60" s="13">
        <f t="shared" si="6"/>
        <v>0.50664715927363646</v>
      </c>
      <c r="F60" s="16">
        <f t="shared" si="7"/>
        <v>0.49335284072636354</v>
      </c>
      <c r="G60" s="13">
        <f t="shared" si="8"/>
        <v>0.50664715927363646</v>
      </c>
      <c r="H60" s="16" t="str">
        <f t="shared" si="9"/>
        <v/>
      </c>
      <c r="I60" s="17"/>
    </row>
    <row r="61" spans="1:9" ht="15.75">
      <c r="A61" s="3">
        <v>59</v>
      </c>
      <c r="B61" s="6">
        <v>96291</v>
      </c>
      <c r="C61" s="9">
        <v>153507</v>
      </c>
      <c r="D61" s="11">
        <f t="shared" si="5"/>
        <v>249798</v>
      </c>
      <c r="E61" s="13">
        <f t="shared" si="6"/>
        <v>0.38547546417505346</v>
      </c>
      <c r="F61" s="16">
        <f t="shared" si="7"/>
        <v>0.61452453582494659</v>
      </c>
      <c r="G61" s="13" t="str">
        <f t="shared" si="8"/>
        <v/>
      </c>
      <c r="H61" s="16">
        <f t="shared" si="9"/>
        <v>0.61452453582494659</v>
      </c>
      <c r="I61" s="17"/>
    </row>
    <row r="62" spans="1:9" ht="15.75">
      <c r="A62" s="3">
        <v>60</v>
      </c>
      <c r="B62" s="6">
        <v>111641</v>
      </c>
      <c r="C62" s="9">
        <v>136975</v>
      </c>
      <c r="D62" s="11">
        <f t="shared" si="5"/>
        <v>248616</v>
      </c>
      <c r="E62" s="13">
        <f t="shared" si="6"/>
        <v>0.44904994047044439</v>
      </c>
      <c r="F62" s="16">
        <f t="shared" si="7"/>
        <v>0.55095005952955567</v>
      </c>
      <c r="G62" s="13" t="str">
        <f t="shared" si="8"/>
        <v/>
      </c>
      <c r="H62" s="16">
        <f t="shared" si="9"/>
        <v>0.55095005952955567</v>
      </c>
      <c r="I62" s="17"/>
    </row>
    <row r="63" spans="1:9" ht="15.75">
      <c r="A63" s="3">
        <v>61</v>
      </c>
      <c r="B63" s="6">
        <v>126723</v>
      </c>
      <c r="C63" s="9">
        <v>112939</v>
      </c>
      <c r="D63" s="11">
        <f t="shared" si="5"/>
        <v>239662</v>
      </c>
      <c r="E63" s="13">
        <f t="shared" si="6"/>
        <v>0.52875716634259917</v>
      </c>
      <c r="F63" s="16">
        <f t="shared" si="7"/>
        <v>0.47124283365740083</v>
      </c>
      <c r="G63" s="13">
        <f t="shared" si="8"/>
        <v>0.52875716634259917</v>
      </c>
      <c r="H63" s="16" t="str">
        <f t="shared" si="9"/>
        <v/>
      </c>
      <c r="I63" s="17"/>
    </row>
    <row r="64" spans="1:9" ht="15.75">
      <c r="A64" s="3">
        <v>62</v>
      </c>
      <c r="B64" s="6">
        <v>127477</v>
      </c>
      <c r="C64" s="9">
        <v>123729</v>
      </c>
      <c r="D64" s="11">
        <f t="shared" si="5"/>
        <v>251206</v>
      </c>
      <c r="E64" s="13">
        <f t="shared" si="6"/>
        <v>0.50746001289778109</v>
      </c>
      <c r="F64" s="16">
        <f t="shared" si="7"/>
        <v>0.49253998710221891</v>
      </c>
      <c r="G64" s="13">
        <f t="shared" si="8"/>
        <v>0.50746001289778109</v>
      </c>
      <c r="H64" s="16" t="str">
        <f t="shared" si="9"/>
        <v/>
      </c>
      <c r="I64" s="17"/>
    </row>
    <row r="65" spans="1:9" ht="15.75">
      <c r="A65" s="3">
        <v>63</v>
      </c>
      <c r="B65" s="6">
        <v>101281</v>
      </c>
      <c r="C65" s="9">
        <v>150135</v>
      </c>
      <c r="D65" s="11">
        <f t="shared" si="5"/>
        <v>251416</v>
      </c>
      <c r="E65" s="13">
        <f t="shared" si="6"/>
        <v>0.40284230120596937</v>
      </c>
      <c r="F65" s="16">
        <f t="shared" si="7"/>
        <v>0.59715769879403058</v>
      </c>
      <c r="G65" s="13" t="str">
        <f t="shared" si="8"/>
        <v/>
      </c>
      <c r="H65" s="16">
        <f t="shared" si="9"/>
        <v>0.59715769879403058</v>
      </c>
      <c r="I65" s="17"/>
    </row>
    <row r="66" spans="1:9" ht="15.75">
      <c r="A66" s="3">
        <v>64</v>
      </c>
      <c r="B66" s="6">
        <v>101460</v>
      </c>
      <c r="C66" s="9">
        <v>120675</v>
      </c>
      <c r="D66" s="11">
        <f t="shared" si="5"/>
        <v>222135</v>
      </c>
      <c r="E66" s="13">
        <f t="shared" si="6"/>
        <v>0.45674927409008037</v>
      </c>
      <c r="F66" s="16">
        <f t="shared" si="7"/>
        <v>0.54325072590991963</v>
      </c>
      <c r="G66" s="13" t="str">
        <f t="shared" si="8"/>
        <v/>
      </c>
      <c r="H66" s="16">
        <f t="shared" si="9"/>
        <v>0.54325072590991963</v>
      </c>
      <c r="I66" s="17"/>
    </row>
    <row r="67" spans="1:9" ht="15.75">
      <c r="A67" s="3">
        <v>65</v>
      </c>
      <c r="B67" s="6">
        <v>85900</v>
      </c>
      <c r="C67" s="9">
        <v>163986</v>
      </c>
      <c r="D67" s="11">
        <f t="shared" ref="D67:D98" si="10">SUM(B67:C67)</f>
        <v>249886</v>
      </c>
      <c r="E67" s="13">
        <f t="shared" ref="E67:E98" si="11">B67/D67</f>
        <v>0.34375675307940423</v>
      </c>
      <c r="F67" s="16">
        <f t="shared" ref="F67:F98" si="12">C67/D67</f>
        <v>0.65624324692059577</v>
      </c>
      <c r="G67" s="13" t="str">
        <f t="shared" ref="G67:G98" si="13">IF(E67&gt;0.5,E67,"")</f>
        <v/>
      </c>
      <c r="H67" s="16">
        <f t="shared" ref="H67:H98" si="14">IF(F67&gt;0.5,F67,"")</f>
        <v>0.65624324692059577</v>
      </c>
      <c r="I67" s="17"/>
    </row>
    <row r="68" spans="1:9" ht="15.75">
      <c r="A68" s="3">
        <v>66</v>
      </c>
      <c r="B68" s="6">
        <v>98092</v>
      </c>
      <c r="C68" s="9">
        <v>173887</v>
      </c>
      <c r="D68" s="11">
        <f t="shared" si="10"/>
        <v>271979</v>
      </c>
      <c r="E68" s="13">
        <f t="shared" si="11"/>
        <v>0.36066019802999494</v>
      </c>
      <c r="F68" s="16">
        <f t="shared" si="12"/>
        <v>0.63933980197000506</v>
      </c>
      <c r="G68" s="13" t="str">
        <f t="shared" si="13"/>
        <v/>
      </c>
      <c r="H68" s="16">
        <f t="shared" si="14"/>
        <v>0.63933980197000506</v>
      </c>
      <c r="I68" s="17"/>
    </row>
    <row r="69" spans="1:9" ht="15.75">
      <c r="A69" s="3">
        <v>67</v>
      </c>
      <c r="B69" s="6">
        <v>115617</v>
      </c>
      <c r="C69" s="9">
        <v>135800</v>
      </c>
      <c r="D69" s="11">
        <f t="shared" si="10"/>
        <v>251417</v>
      </c>
      <c r="E69" s="13">
        <f t="shared" si="11"/>
        <v>0.45986150498971828</v>
      </c>
      <c r="F69" s="16">
        <f t="shared" si="12"/>
        <v>0.54013849501028177</v>
      </c>
      <c r="G69" s="13" t="str">
        <f t="shared" si="13"/>
        <v/>
      </c>
      <c r="H69" s="16">
        <f t="shared" si="14"/>
        <v>0.54013849501028177</v>
      </c>
      <c r="I69" s="17"/>
    </row>
    <row r="70" spans="1:9" ht="15.75">
      <c r="A70" s="3">
        <v>68</v>
      </c>
      <c r="B70" s="6">
        <v>129080</v>
      </c>
      <c r="C70" s="9">
        <v>126754</v>
      </c>
      <c r="D70" s="11">
        <f t="shared" si="10"/>
        <v>255834</v>
      </c>
      <c r="E70" s="13">
        <f t="shared" si="11"/>
        <v>0.50454591649272573</v>
      </c>
      <c r="F70" s="16">
        <f t="shared" si="12"/>
        <v>0.49545408350727427</v>
      </c>
      <c r="G70" s="13">
        <f t="shared" si="13"/>
        <v>0.50454591649272573</v>
      </c>
      <c r="H70" s="16" t="str">
        <f t="shared" si="14"/>
        <v/>
      </c>
      <c r="I70" s="17"/>
    </row>
    <row r="71" spans="1:9" ht="15.75">
      <c r="A71" s="3">
        <v>69</v>
      </c>
      <c r="B71" s="6">
        <v>147237</v>
      </c>
      <c r="C71" s="9">
        <v>92384</v>
      </c>
      <c r="D71" s="11">
        <f t="shared" si="10"/>
        <v>239621</v>
      </c>
      <c r="E71" s="13">
        <f t="shared" si="11"/>
        <v>0.61445783132530118</v>
      </c>
      <c r="F71" s="16">
        <f t="shared" si="12"/>
        <v>0.38554216867469882</v>
      </c>
      <c r="G71" s="13">
        <f t="shared" si="13"/>
        <v>0.61445783132530118</v>
      </c>
      <c r="H71" s="16" t="str">
        <f t="shared" si="14"/>
        <v/>
      </c>
      <c r="I71" s="17"/>
    </row>
    <row r="72" spans="1:9" ht="15.75">
      <c r="A72" s="3">
        <v>70</v>
      </c>
      <c r="B72" s="6">
        <v>165790</v>
      </c>
      <c r="C72" s="9">
        <v>29647</v>
      </c>
      <c r="D72" s="11">
        <f t="shared" si="10"/>
        <v>195437</v>
      </c>
      <c r="E72" s="13">
        <f t="shared" si="11"/>
        <v>0.84830405706186651</v>
      </c>
      <c r="F72" s="16">
        <f t="shared" si="12"/>
        <v>0.15169594293813352</v>
      </c>
      <c r="G72" s="13">
        <f t="shared" si="13"/>
        <v>0.84830405706186651</v>
      </c>
      <c r="H72" s="16" t="str">
        <f t="shared" si="14"/>
        <v/>
      </c>
      <c r="I72" s="17"/>
    </row>
    <row r="73" spans="1:9" ht="15.75">
      <c r="A73" s="3">
        <v>71</v>
      </c>
      <c r="B73" s="6">
        <v>116526</v>
      </c>
      <c r="C73" s="9">
        <v>139268</v>
      </c>
      <c r="D73" s="11">
        <f t="shared" si="10"/>
        <v>255794</v>
      </c>
      <c r="E73" s="13">
        <f t="shared" si="11"/>
        <v>0.45554625988099801</v>
      </c>
      <c r="F73" s="16">
        <f t="shared" si="12"/>
        <v>0.54445374011900205</v>
      </c>
      <c r="G73" s="13" t="str">
        <f t="shared" si="13"/>
        <v/>
      </c>
      <c r="H73" s="16">
        <f t="shared" si="14"/>
        <v>0.54445374011900205</v>
      </c>
      <c r="I73" s="17"/>
    </row>
    <row r="74" spans="1:9" ht="15.75">
      <c r="A74" s="3">
        <v>72</v>
      </c>
      <c r="B74" s="6">
        <v>123073</v>
      </c>
      <c r="C74" s="9">
        <v>140174</v>
      </c>
      <c r="D74" s="11">
        <f t="shared" si="10"/>
        <v>263247</v>
      </c>
      <c r="E74" s="13">
        <f t="shared" si="11"/>
        <v>0.46751909803340591</v>
      </c>
      <c r="F74" s="16">
        <f t="shared" si="12"/>
        <v>0.53248090196659414</v>
      </c>
      <c r="G74" s="13" t="str">
        <f t="shared" si="13"/>
        <v/>
      </c>
      <c r="H74" s="16">
        <f t="shared" si="14"/>
        <v>0.53248090196659414</v>
      </c>
      <c r="I74" s="17"/>
    </row>
    <row r="75" spans="1:9" ht="15.75">
      <c r="A75" s="3">
        <v>73</v>
      </c>
      <c r="B75" s="6">
        <v>123483</v>
      </c>
      <c r="C75" s="9">
        <v>97276</v>
      </c>
      <c r="D75" s="11">
        <f t="shared" si="10"/>
        <v>220759</v>
      </c>
      <c r="E75" s="13">
        <f t="shared" si="11"/>
        <v>0.55935658342355243</v>
      </c>
      <c r="F75" s="16">
        <f t="shared" si="12"/>
        <v>0.44064341657644762</v>
      </c>
      <c r="G75" s="13">
        <f t="shared" si="13"/>
        <v>0.55935658342355243</v>
      </c>
      <c r="H75" s="16" t="str">
        <f t="shared" si="14"/>
        <v/>
      </c>
      <c r="I75" s="17"/>
    </row>
    <row r="76" spans="1:9" ht="15.75">
      <c r="A76" s="3">
        <v>74</v>
      </c>
      <c r="B76" s="6">
        <v>151406</v>
      </c>
      <c r="C76" s="9">
        <v>69264</v>
      </c>
      <c r="D76" s="11">
        <f t="shared" si="10"/>
        <v>220670</v>
      </c>
      <c r="E76" s="13">
        <f t="shared" si="11"/>
        <v>0.68611954502197847</v>
      </c>
      <c r="F76" s="16">
        <f t="shared" si="12"/>
        <v>0.31388045497802147</v>
      </c>
      <c r="G76" s="13">
        <f t="shared" si="13"/>
        <v>0.68611954502197847</v>
      </c>
      <c r="H76" s="16" t="str">
        <f t="shared" si="14"/>
        <v/>
      </c>
      <c r="I76" s="17"/>
    </row>
    <row r="77" spans="1:9" ht="15.75">
      <c r="A77" s="3">
        <v>75</v>
      </c>
      <c r="B77" s="6">
        <v>154639</v>
      </c>
      <c r="C77" s="9">
        <v>103181</v>
      </c>
      <c r="D77" s="11">
        <f t="shared" si="10"/>
        <v>257820</v>
      </c>
      <c r="E77" s="13">
        <f t="shared" si="11"/>
        <v>0.5997944302226359</v>
      </c>
      <c r="F77" s="16">
        <f t="shared" si="12"/>
        <v>0.40020556977736405</v>
      </c>
      <c r="G77" s="13">
        <f t="shared" si="13"/>
        <v>0.5997944302226359</v>
      </c>
      <c r="H77" s="16" t="str">
        <f t="shared" si="14"/>
        <v/>
      </c>
      <c r="I77" s="17"/>
    </row>
    <row r="78" spans="1:9" ht="15.75">
      <c r="A78" s="3">
        <v>76</v>
      </c>
      <c r="B78" s="6">
        <v>137003</v>
      </c>
      <c r="C78" s="9">
        <v>124417</v>
      </c>
      <c r="D78" s="11">
        <f t="shared" si="10"/>
        <v>261420</v>
      </c>
      <c r="E78" s="13">
        <f t="shared" si="11"/>
        <v>0.52407237395761608</v>
      </c>
      <c r="F78" s="16">
        <f t="shared" si="12"/>
        <v>0.47592762604238392</v>
      </c>
      <c r="G78" s="13">
        <f t="shared" si="13"/>
        <v>0.52407237395761608</v>
      </c>
      <c r="H78" s="16" t="str">
        <f t="shared" si="14"/>
        <v/>
      </c>
      <c r="I78" s="17"/>
    </row>
    <row r="79" spans="1:9" ht="15.75">
      <c r="A79" s="3">
        <v>77</v>
      </c>
      <c r="B79" s="6">
        <v>150667</v>
      </c>
      <c r="C79" s="9">
        <v>91452</v>
      </c>
      <c r="D79" s="11">
        <f t="shared" si="10"/>
        <v>242119</v>
      </c>
      <c r="E79" s="13">
        <f t="shared" si="11"/>
        <v>0.62228490948665738</v>
      </c>
      <c r="F79" s="16">
        <f t="shared" si="12"/>
        <v>0.37771509051334262</v>
      </c>
      <c r="G79" s="13">
        <f t="shared" si="13"/>
        <v>0.62228490948665738</v>
      </c>
      <c r="H79" s="16" t="str">
        <f t="shared" si="14"/>
        <v/>
      </c>
      <c r="I79" s="17"/>
    </row>
    <row r="80" spans="1:9" ht="15.75">
      <c r="A80" s="3">
        <v>78</v>
      </c>
      <c r="B80" s="6">
        <v>84368</v>
      </c>
      <c r="C80" s="9">
        <v>135153</v>
      </c>
      <c r="D80" s="11">
        <f t="shared" si="10"/>
        <v>219521</v>
      </c>
      <c r="E80" s="13">
        <f t="shared" si="11"/>
        <v>0.38432769530022187</v>
      </c>
      <c r="F80" s="16">
        <f t="shared" si="12"/>
        <v>0.61567230469977818</v>
      </c>
      <c r="G80" s="13" t="str">
        <f t="shared" si="13"/>
        <v/>
      </c>
      <c r="H80" s="16">
        <f t="shared" si="14"/>
        <v>0.61567230469977818</v>
      </c>
      <c r="I80" s="17"/>
    </row>
    <row r="81" spans="1:9" ht="15.75">
      <c r="A81" s="3">
        <v>79</v>
      </c>
      <c r="B81" s="6">
        <v>79213</v>
      </c>
      <c r="C81" s="9">
        <v>163402</v>
      </c>
      <c r="D81" s="11">
        <f t="shared" si="10"/>
        <v>242615</v>
      </c>
      <c r="E81" s="13">
        <f t="shared" si="11"/>
        <v>0.32649671289903759</v>
      </c>
      <c r="F81" s="16">
        <f t="shared" si="12"/>
        <v>0.67350328710096241</v>
      </c>
      <c r="G81" s="13" t="str">
        <f t="shared" si="13"/>
        <v/>
      </c>
      <c r="H81" s="16">
        <f t="shared" si="14"/>
        <v>0.67350328710096241</v>
      </c>
      <c r="I81" s="17"/>
    </row>
    <row r="82" spans="1:9" ht="15.75">
      <c r="A82" s="3">
        <v>80</v>
      </c>
      <c r="B82" s="6">
        <v>132111</v>
      </c>
      <c r="C82" s="9">
        <v>116105</v>
      </c>
      <c r="D82" s="11">
        <f t="shared" si="10"/>
        <v>248216</v>
      </c>
      <c r="E82" s="13">
        <f t="shared" si="11"/>
        <v>0.53224207947916335</v>
      </c>
      <c r="F82" s="16">
        <f t="shared" si="12"/>
        <v>0.4677579205208367</v>
      </c>
      <c r="G82" s="13">
        <f t="shared" si="13"/>
        <v>0.53224207947916335</v>
      </c>
      <c r="H82" s="16" t="str">
        <f t="shared" si="14"/>
        <v/>
      </c>
      <c r="I82" s="17"/>
    </row>
    <row r="83" spans="1:9" ht="15.75">
      <c r="A83" s="3">
        <v>81</v>
      </c>
      <c r="B83" s="6">
        <v>138074</v>
      </c>
      <c r="C83" s="9">
        <v>126592</v>
      </c>
      <c r="D83" s="11">
        <f t="shared" si="10"/>
        <v>264666</v>
      </c>
      <c r="E83" s="13">
        <f t="shared" si="11"/>
        <v>0.52169149040677687</v>
      </c>
      <c r="F83" s="16">
        <f t="shared" si="12"/>
        <v>0.47830850959322313</v>
      </c>
      <c r="G83" s="13">
        <f t="shared" si="13"/>
        <v>0.52169149040677687</v>
      </c>
      <c r="H83" s="16" t="str">
        <f t="shared" si="14"/>
        <v/>
      </c>
      <c r="I83" s="17"/>
    </row>
    <row r="84" spans="1:9" ht="15.75">
      <c r="A84" s="3">
        <v>82</v>
      </c>
      <c r="B84" s="6">
        <v>145302</v>
      </c>
      <c r="C84" s="9">
        <v>54634</v>
      </c>
      <c r="D84" s="11">
        <f t="shared" si="10"/>
        <v>199936</v>
      </c>
      <c r="E84" s="13">
        <f t="shared" si="11"/>
        <v>0.72674255761843787</v>
      </c>
      <c r="F84" s="16">
        <f t="shared" si="12"/>
        <v>0.27325744238156208</v>
      </c>
      <c r="G84" s="13">
        <f t="shared" si="13"/>
        <v>0.72674255761843787</v>
      </c>
      <c r="H84" s="16" t="str">
        <f t="shared" si="14"/>
        <v/>
      </c>
      <c r="I84" s="17"/>
    </row>
    <row r="85" spans="1:9" ht="15.75">
      <c r="A85" s="3">
        <v>83</v>
      </c>
      <c r="B85" s="6">
        <v>88453</v>
      </c>
      <c r="C85" s="9">
        <v>82449</v>
      </c>
      <c r="D85" s="11">
        <f t="shared" si="10"/>
        <v>170902</v>
      </c>
      <c r="E85" s="13">
        <f t="shared" si="11"/>
        <v>0.51756562240348269</v>
      </c>
      <c r="F85" s="16">
        <f t="shared" si="12"/>
        <v>0.48243437759651731</v>
      </c>
      <c r="G85" s="13">
        <f t="shared" si="13"/>
        <v>0.51756562240348269</v>
      </c>
      <c r="H85" s="16" t="str">
        <f t="shared" si="14"/>
        <v/>
      </c>
      <c r="I85" s="17"/>
    </row>
    <row r="86" spans="1:9" ht="15.75">
      <c r="A86" s="3">
        <v>84</v>
      </c>
      <c r="B86" s="6">
        <v>117421</v>
      </c>
      <c r="C86" s="9">
        <v>112321</v>
      </c>
      <c r="D86" s="11">
        <f t="shared" si="10"/>
        <v>229742</v>
      </c>
      <c r="E86" s="13">
        <f t="shared" si="11"/>
        <v>0.51109940716107638</v>
      </c>
      <c r="F86" s="16">
        <f t="shared" si="12"/>
        <v>0.48890059283892368</v>
      </c>
      <c r="G86" s="13">
        <f t="shared" si="13"/>
        <v>0.51109940716107638</v>
      </c>
      <c r="H86" s="16" t="str">
        <f t="shared" si="14"/>
        <v/>
      </c>
      <c r="I86" s="17"/>
    </row>
    <row r="87" spans="1:9" ht="15.75">
      <c r="A87" s="3">
        <v>85</v>
      </c>
      <c r="B87" s="6">
        <v>68966</v>
      </c>
      <c r="C87" s="9">
        <v>186637</v>
      </c>
      <c r="D87" s="11">
        <f t="shared" si="10"/>
        <v>255603</v>
      </c>
      <c r="E87" s="13">
        <f t="shared" si="11"/>
        <v>0.26981686443429848</v>
      </c>
      <c r="F87" s="16">
        <f t="shared" si="12"/>
        <v>0.73018313556570147</v>
      </c>
      <c r="G87" s="13" t="str">
        <f t="shared" si="13"/>
        <v/>
      </c>
      <c r="H87" s="16">
        <f t="shared" si="14"/>
        <v>0.73018313556570147</v>
      </c>
      <c r="I87" s="17"/>
    </row>
    <row r="88" spans="1:9" ht="15.75">
      <c r="A88" s="3">
        <v>86</v>
      </c>
      <c r="B88" s="6">
        <v>98497</v>
      </c>
      <c r="C88" s="9">
        <v>123103</v>
      </c>
      <c r="D88" s="11">
        <f t="shared" si="10"/>
        <v>221600</v>
      </c>
      <c r="E88" s="13">
        <f t="shared" si="11"/>
        <v>0.44448104693140794</v>
      </c>
      <c r="F88" s="16">
        <f t="shared" si="12"/>
        <v>0.555518953068592</v>
      </c>
      <c r="G88" s="13" t="str">
        <f t="shared" si="13"/>
        <v/>
      </c>
      <c r="H88" s="16">
        <f t="shared" si="14"/>
        <v>0.555518953068592</v>
      </c>
      <c r="I88" s="17"/>
    </row>
    <row r="89" spans="1:9" ht="15.75">
      <c r="A89" s="3">
        <v>87</v>
      </c>
      <c r="B89" s="6">
        <v>123403</v>
      </c>
      <c r="C89" s="9">
        <v>71482</v>
      </c>
      <c r="D89" s="11">
        <f t="shared" si="10"/>
        <v>194885</v>
      </c>
      <c r="E89" s="13">
        <f t="shared" si="11"/>
        <v>0.63320932857839241</v>
      </c>
      <c r="F89" s="16">
        <f t="shared" si="12"/>
        <v>0.36679067142160759</v>
      </c>
      <c r="G89" s="13">
        <f t="shared" si="13"/>
        <v>0.63320932857839241</v>
      </c>
      <c r="H89" s="16" t="str">
        <f t="shared" si="14"/>
        <v/>
      </c>
      <c r="I89" s="17"/>
    </row>
    <row r="90" spans="1:9" ht="15.75">
      <c r="A90" s="3">
        <v>88</v>
      </c>
      <c r="B90" s="6">
        <v>118417</v>
      </c>
      <c r="C90" s="9">
        <v>149578</v>
      </c>
      <c r="D90" s="11">
        <f t="shared" si="10"/>
        <v>267995</v>
      </c>
      <c r="E90" s="13">
        <f t="shared" si="11"/>
        <v>0.44186272131942761</v>
      </c>
      <c r="F90" s="16">
        <f t="shared" si="12"/>
        <v>0.55813727868057239</v>
      </c>
      <c r="G90" s="13" t="str">
        <f t="shared" si="13"/>
        <v/>
      </c>
      <c r="H90" s="16">
        <f t="shared" si="14"/>
        <v>0.55813727868057239</v>
      </c>
      <c r="I90" s="17"/>
    </row>
    <row r="91" spans="1:9" ht="15.75">
      <c r="A91" s="3">
        <v>89</v>
      </c>
      <c r="B91" s="6">
        <v>74299</v>
      </c>
      <c r="C91" s="9">
        <v>141710</v>
      </c>
      <c r="D91" s="11">
        <f t="shared" si="10"/>
        <v>216009</v>
      </c>
      <c r="E91" s="13">
        <f t="shared" si="11"/>
        <v>0.34396252008018185</v>
      </c>
      <c r="F91" s="16">
        <f t="shared" si="12"/>
        <v>0.6560374799198182</v>
      </c>
      <c r="G91" s="13" t="str">
        <f t="shared" si="13"/>
        <v/>
      </c>
      <c r="H91" s="16">
        <f t="shared" si="14"/>
        <v>0.6560374799198182</v>
      </c>
      <c r="I91" s="17"/>
    </row>
    <row r="92" spans="1:9" ht="15.75">
      <c r="A92" s="3">
        <v>90</v>
      </c>
      <c r="B92" s="6">
        <v>100953</v>
      </c>
      <c r="C92" s="9">
        <v>160659</v>
      </c>
      <c r="D92" s="11">
        <f t="shared" si="10"/>
        <v>261612</v>
      </c>
      <c r="E92" s="13">
        <f t="shared" si="11"/>
        <v>0.38588826200632997</v>
      </c>
      <c r="F92" s="16">
        <f t="shared" si="12"/>
        <v>0.61411173799367003</v>
      </c>
      <c r="G92" s="13" t="str">
        <f t="shared" si="13"/>
        <v/>
      </c>
      <c r="H92" s="16">
        <f t="shared" si="14"/>
        <v>0.61411173799367003</v>
      </c>
      <c r="I92" s="17"/>
    </row>
    <row r="93" spans="1:9" ht="15.75">
      <c r="A93" s="3">
        <v>91</v>
      </c>
      <c r="B93" s="6">
        <v>80718</v>
      </c>
      <c r="C93" s="9">
        <v>135903</v>
      </c>
      <c r="D93" s="11">
        <f t="shared" si="10"/>
        <v>216621</v>
      </c>
      <c r="E93" s="13">
        <f t="shared" si="11"/>
        <v>0.37262315287991471</v>
      </c>
      <c r="F93" s="16">
        <f t="shared" si="12"/>
        <v>0.62737684712008535</v>
      </c>
      <c r="G93" s="13" t="str">
        <f t="shared" si="13"/>
        <v/>
      </c>
      <c r="H93" s="16">
        <f t="shared" si="14"/>
        <v>0.62737684712008535</v>
      </c>
      <c r="I93" s="17"/>
    </row>
    <row r="94" spans="1:9" ht="15.75">
      <c r="A94" s="3">
        <v>92</v>
      </c>
      <c r="B94" s="6">
        <v>94713</v>
      </c>
      <c r="C94" s="9">
        <v>95722</v>
      </c>
      <c r="D94" s="11">
        <f t="shared" si="10"/>
        <v>190435</v>
      </c>
      <c r="E94" s="13">
        <f t="shared" si="11"/>
        <v>0.4973508021109565</v>
      </c>
      <c r="F94" s="16">
        <f t="shared" si="12"/>
        <v>0.5026491978890435</v>
      </c>
      <c r="G94" s="13" t="str">
        <f t="shared" si="13"/>
        <v/>
      </c>
      <c r="H94" s="16">
        <f t="shared" si="14"/>
        <v>0.5026491978890435</v>
      </c>
      <c r="I94" s="17"/>
    </row>
    <row r="95" spans="1:9" ht="15.75">
      <c r="A95" s="3">
        <v>93</v>
      </c>
      <c r="B95" s="6">
        <v>96021</v>
      </c>
      <c r="C95" s="9">
        <v>145419</v>
      </c>
      <c r="D95" s="11">
        <f t="shared" si="10"/>
        <v>241440</v>
      </c>
      <c r="E95" s="13">
        <f t="shared" si="11"/>
        <v>0.3977012922465209</v>
      </c>
      <c r="F95" s="16">
        <f t="shared" si="12"/>
        <v>0.60229870775347916</v>
      </c>
      <c r="G95" s="13" t="str">
        <f t="shared" si="13"/>
        <v/>
      </c>
      <c r="H95" s="16">
        <f t="shared" si="14"/>
        <v>0.60229870775347916</v>
      </c>
      <c r="I95" s="17"/>
    </row>
    <row r="96" spans="1:9" ht="15.75">
      <c r="A96" s="3">
        <v>94</v>
      </c>
      <c r="B96" s="6">
        <v>151402</v>
      </c>
      <c r="C96" s="9">
        <v>66359</v>
      </c>
      <c r="D96" s="11">
        <f t="shared" si="10"/>
        <v>217761</v>
      </c>
      <c r="E96" s="13">
        <f t="shared" si="11"/>
        <v>0.6952668292302111</v>
      </c>
      <c r="F96" s="16">
        <f t="shared" si="12"/>
        <v>0.3047331707697889</v>
      </c>
      <c r="G96" s="13">
        <f t="shared" si="13"/>
        <v>0.6952668292302111</v>
      </c>
      <c r="H96" s="16" t="str">
        <f t="shared" si="14"/>
        <v/>
      </c>
      <c r="I96" s="17"/>
    </row>
    <row r="97" spans="1:9" ht="15.75">
      <c r="A97" s="3">
        <v>95</v>
      </c>
      <c r="B97" s="6">
        <v>107948</v>
      </c>
      <c r="C97" s="9">
        <v>145448</v>
      </c>
      <c r="D97" s="11">
        <f t="shared" si="10"/>
        <v>253396</v>
      </c>
      <c r="E97" s="13">
        <f t="shared" si="11"/>
        <v>0.42600514609543955</v>
      </c>
      <c r="F97" s="16">
        <f t="shared" si="12"/>
        <v>0.5739948539045604</v>
      </c>
      <c r="G97" s="13" t="str">
        <f t="shared" si="13"/>
        <v/>
      </c>
      <c r="H97" s="16">
        <f t="shared" si="14"/>
        <v>0.5739948539045604</v>
      </c>
      <c r="I97" s="17"/>
    </row>
    <row r="98" spans="1:9" ht="15.75">
      <c r="A98" s="3">
        <v>96</v>
      </c>
      <c r="B98" s="6">
        <v>127762</v>
      </c>
      <c r="C98" s="9">
        <v>123736</v>
      </c>
      <c r="D98" s="11">
        <f t="shared" si="10"/>
        <v>251498</v>
      </c>
      <c r="E98" s="13">
        <f t="shared" si="11"/>
        <v>0.50800403979355702</v>
      </c>
      <c r="F98" s="16">
        <f t="shared" si="12"/>
        <v>0.49199596020644298</v>
      </c>
      <c r="G98" s="13">
        <f t="shared" si="13"/>
        <v>0.50800403979355702</v>
      </c>
      <c r="H98" s="16" t="str">
        <f t="shared" si="14"/>
        <v/>
      </c>
      <c r="I98" s="17"/>
    </row>
    <row r="99" spans="1:9" ht="15.75">
      <c r="A99" s="3">
        <v>97</v>
      </c>
      <c r="B99" s="6">
        <v>100901</v>
      </c>
      <c r="C99" s="9">
        <v>149879</v>
      </c>
      <c r="D99" s="11">
        <f t="shared" ref="D99:D130" si="15">SUM(B99:C99)</f>
        <v>250780</v>
      </c>
      <c r="E99" s="13">
        <f t="shared" ref="E99:E130" si="16">B99/D99</f>
        <v>0.40234867214291409</v>
      </c>
      <c r="F99" s="16">
        <f t="shared" ref="F99:F112" si="17">C99/D99</f>
        <v>0.59765132785708586</v>
      </c>
      <c r="G99" s="13" t="str">
        <f t="shared" ref="G99:G112" si="18">IF(E99&gt;0.5,E99,"")</f>
        <v/>
      </c>
      <c r="H99" s="16">
        <f t="shared" ref="H99:H112" si="19">IF(F99&gt;0.5,F99,"")</f>
        <v>0.59765132785708586</v>
      </c>
      <c r="I99" s="17"/>
    </row>
    <row r="100" spans="1:9" ht="15.75">
      <c r="A100" s="3">
        <v>98</v>
      </c>
      <c r="B100" s="6">
        <v>83376</v>
      </c>
      <c r="C100" s="9">
        <v>157251</v>
      </c>
      <c r="D100" s="11">
        <f t="shared" si="15"/>
        <v>240627</v>
      </c>
      <c r="E100" s="13">
        <f t="shared" si="16"/>
        <v>0.34649478238102954</v>
      </c>
      <c r="F100" s="16">
        <f t="shared" si="17"/>
        <v>0.6535052176189704</v>
      </c>
      <c r="G100" s="13" t="str">
        <f t="shared" si="18"/>
        <v/>
      </c>
      <c r="H100" s="16">
        <f t="shared" si="19"/>
        <v>0.6535052176189704</v>
      </c>
      <c r="I100" s="17"/>
    </row>
    <row r="101" spans="1:9" ht="15.75">
      <c r="A101" s="3">
        <v>99</v>
      </c>
      <c r="B101" s="6">
        <v>96789</v>
      </c>
      <c r="C101" s="9">
        <v>146231</v>
      </c>
      <c r="D101" s="11">
        <f t="shared" si="15"/>
        <v>243020</v>
      </c>
      <c r="E101" s="13">
        <f t="shared" si="16"/>
        <v>0.39827586206896554</v>
      </c>
      <c r="F101" s="16">
        <f t="shared" si="17"/>
        <v>0.60172413793103452</v>
      </c>
      <c r="G101" s="13" t="str">
        <f t="shared" si="18"/>
        <v/>
      </c>
      <c r="H101" s="16">
        <f t="shared" si="19"/>
        <v>0.60172413793103452</v>
      </c>
      <c r="I101" s="17"/>
    </row>
    <row r="102" spans="1:9" ht="15.75">
      <c r="A102" s="3">
        <v>100</v>
      </c>
      <c r="B102" s="6">
        <v>84705</v>
      </c>
      <c r="C102" s="9">
        <v>139405</v>
      </c>
      <c r="D102" s="11">
        <f t="shared" si="15"/>
        <v>224110</v>
      </c>
      <c r="E102" s="13">
        <f t="shared" si="16"/>
        <v>0.37796171522912853</v>
      </c>
      <c r="F102" s="16">
        <f t="shared" si="17"/>
        <v>0.62203828477087142</v>
      </c>
      <c r="G102" s="13" t="str">
        <f t="shared" si="18"/>
        <v/>
      </c>
      <c r="H102" s="16">
        <f t="shared" si="19"/>
        <v>0.62203828477087142</v>
      </c>
      <c r="I102" s="17"/>
    </row>
    <row r="103" spans="1:9" ht="15.75">
      <c r="A103" s="3">
        <v>101</v>
      </c>
      <c r="B103" s="6">
        <v>83300</v>
      </c>
      <c r="C103" s="9">
        <v>144877</v>
      </c>
      <c r="D103" s="11">
        <f t="shared" si="15"/>
        <v>228177</v>
      </c>
      <c r="E103" s="13">
        <f t="shared" si="16"/>
        <v>0.36506746955214592</v>
      </c>
      <c r="F103" s="16">
        <f t="shared" si="17"/>
        <v>0.63493253044785403</v>
      </c>
      <c r="G103" s="13" t="str">
        <f t="shared" si="18"/>
        <v/>
      </c>
      <c r="H103" s="16">
        <f t="shared" si="19"/>
        <v>0.63493253044785403</v>
      </c>
      <c r="I103" s="17"/>
    </row>
    <row r="104" spans="1:9" ht="15.75">
      <c r="A104" s="3">
        <v>102</v>
      </c>
      <c r="B104" s="6">
        <v>108459</v>
      </c>
      <c r="C104" s="9">
        <v>136808</v>
      </c>
      <c r="D104" s="11">
        <f t="shared" si="15"/>
        <v>245267</v>
      </c>
      <c r="E104" s="13">
        <f t="shared" si="16"/>
        <v>0.44220787957613539</v>
      </c>
      <c r="F104" s="16">
        <f t="shared" si="17"/>
        <v>0.55779212042386461</v>
      </c>
      <c r="G104" s="13" t="str">
        <f t="shared" si="18"/>
        <v/>
      </c>
      <c r="H104" s="16">
        <f t="shared" si="19"/>
        <v>0.55779212042386461</v>
      </c>
      <c r="I104" s="17"/>
    </row>
    <row r="105" spans="1:9" ht="15.75">
      <c r="A105" s="3">
        <v>103</v>
      </c>
      <c r="B105" s="6">
        <v>151718</v>
      </c>
      <c r="C105" s="9">
        <v>153918</v>
      </c>
      <c r="D105" s="11">
        <f t="shared" si="15"/>
        <v>305636</v>
      </c>
      <c r="E105" s="13">
        <f t="shared" si="16"/>
        <v>0.49640094753235875</v>
      </c>
      <c r="F105" s="16">
        <f t="shared" si="17"/>
        <v>0.50359905246764125</v>
      </c>
      <c r="G105" s="13" t="str">
        <f t="shared" si="18"/>
        <v/>
      </c>
      <c r="H105" s="16">
        <f t="shared" si="19"/>
        <v>0.50359905246764125</v>
      </c>
      <c r="I105" s="17"/>
    </row>
    <row r="106" spans="1:9" ht="15.75">
      <c r="A106" s="3">
        <v>104</v>
      </c>
      <c r="B106" s="6">
        <v>104388</v>
      </c>
      <c r="C106" s="9">
        <v>159688</v>
      </c>
      <c r="D106" s="11">
        <f t="shared" si="15"/>
        <v>264076</v>
      </c>
      <c r="E106" s="13">
        <f t="shared" si="16"/>
        <v>0.39529529377906358</v>
      </c>
      <c r="F106" s="16">
        <f t="shared" si="17"/>
        <v>0.60470470622093642</v>
      </c>
      <c r="G106" s="13" t="str">
        <f t="shared" si="18"/>
        <v/>
      </c>
      <c r="H106" s="16">
        <f t="shared" si="19"/>
        <v>0.60470470622093642</v>
      </c>
      <c r="I106" s="17"/>
    </row>
    <row r="107" spans="1:9" ht="15.75">
      <c r="A107" s="3">
        <v>105</v>
      </c>
      <c r="B107" s="6">
        <v>91223</v>
      </c>
      <c r="C107" s="9">
        <v>160728</v>
      </c>
      <c r="D107" s="11">
        <f t="shared" si="15"/>
        <v>251951</v>
      </c>
      <c r="E107" s="13">
        <f t="shared" si="16"/>
        <v>0.36206643355255586</v>
      </c>
      <c r="F107" s="16">
        <f t="shared" si="17"/>
        <v>0.63793356644744414</v>
      </c>
      <c r="G107" s="13" t="str">
        <f t="shared" si="18"/>
        <v/>
      </c>
      <c r="H107" s="16">
        <f t="shared" si="19"/>
        <v>0.63793356644744414</v>
      </c>
      <c r="I107" s="17"/>
    </row>
    <row r="108" spans="1:9" ht="15.75">
      <c r="A108" s="3">
        <v>106</v>
      </c>
      <c r="B108" s="6">
        <v>104098</v>
      </c>
      <c r="C108" s="9">
        <v>163402</v>
      </c>
      <c r="D108" s="11">
        <f t="shared" si="15"/>
        <v>267500</v>
      </c>
      <c r="E108" s="13">
        <f t="shared" si="16"/>
        <v>0.38915140186915886</v>
      </c>
      <c r="F108" s="16">
        <f t="shared" si="17"/>
        <v>0.61084859813084114</v>
      </c>
      <c r="G108" s="13" t="str">
        <f t="shared" si="18"/>
        <v/>
      </c>
      <c r="H108" s="16">
        <f t="shared" si="19"/>
        <v>0.61084859813084114</v>
      </c>
      <c r="I108" s="17"/>
    </row>
    <row r="109" spans="1:9" ht="15.75">
      <c r="A109" s="3">
        <v>107</v>
      </c>
      <c r="B109" s="6">
        <v>116824</v>
      </c>
      <c r="C109" s="9">
        <v>154811</v>
      </c>
      <c r="D109" s="11">
        <f t="shared" si="15"/>
        <v>271635</v>
      </c>
      <c r="E109" s="13">
        <f t="shared" si="16"/>
        <v>0.4300771255545125</v>
      </c>
      <c r="F109" s="16">
        <f t="shared" si="17"/>
        <v>0.5699228744454875</v>
      </c>
      <c r="G109" s="13" t="str">
        <f t="shared" si="18"/>
        <v/>
      </c>
      <c r="H109" s="16">
        <f t="shared" si="19"/>
        <v>0.5699228744454875</v>
      </c>
      <c r="I109" s="17"/>
    </row>
    <row r="110" spans="1:9" ht="15.75">
      <c r="A110" s="3">
        <v>108</v>
      </c>
      <c r="B110" s="6">
        <v>92458</v>
      </c>
      <c r="C110" s="9">
        <v>137795</v>
      </c>
      <c r="D110" s="11">
        <f t="shared" si="15"/>
        <v>230253</v>
      </c>
      <c r="E110" s="13">
        <f t="shared" si="16"/>
        <v>0.40154959978805921</v>
      </c>
      <c r="F110" s="16">
        <f t="shared" si="17"/>
        <v>0.59845040021194074</v>
      </c>
      <c r="G110" s="13" t="str">
        <f t="shared" si="18"/>
        <v/>
      </c>
      <c r="H110" s="16">
        <f t="shared" si="19"/>
        <v>0.59845040021194074</v>
      </c>
      <c r="I110" s="17"/>
    </row>
    <row r="111" spans="1:9" ht="15.75">
      <c r="A111" s="3">
        <v>109</v>
      </c>
      <c r="B111" s="6">
        <v>128641</v>
      </c>
      <c r="C111" s="9">
        <v>112255</v>
      </c>
      <c r="D111" s="11">
        <f t="shared" si="15"/>
        <v>240896</v>
      </c>
      <c r="E111" s="13">
        <f t="shared" si="16"/>
        <v>0.53401052736450583</v>
      </c>
      <c r="F111" s="16">
        <f t="shared" si="17"/>
        <v>0.46598947263549417</v>
      </c>
      <c r="G111" s="13">
        <f t="shared" si="18"/>
        <v>0.53401052736450583</v>
      </c>
      <c r="H111" s="16" t="str">
        <f t="shared" si="19"/>
        <v/>
      </c>
      <c r="I111" s="17"/>
    </row>
    <row r="112" spans="1:9" ht="15.75">
      <c r="A112" s="3">
        <v>110</v>
      </c>
      <c r="B112" s="6">
        <v>101781</v>
      </c>
      <c r="C112" s="9">
        <v>135758</v>
      </c>
      <c r="D112" s="11">
        <f t="shared" si="15"/>
        <v>237539</v>
      </c>
      <c r="E112" s="13">
        <f t="shared" si="16"/>
        <v>0.42848121782107357</v>
      </c>
      <c r="F112" s="16">
        <f t="shared" si="17"/>
        <v>0.57151878217892638</v>
      </c>
      <c r="G112" s="13" t="str">
        <f t="shared" si="18"/>
        <v/>
      </c>
      <c r="H112" s="16">
        <f t="shared" si="19"/>
        <v>0.57151878217892638</v>
      </c>
      <c r="I112" s="17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workbookViewId="0">
      <selection activeCell="A2" sqref="A2"/>
    </sheetView>
  </sheetViews>
  <sheetFormatPr defaultColWidth="9.28515625" defaultRowHeight="12.75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>
      <c r="A1" s="27"/>
      <c r="B1" s="62" t="s">
        <v>0</v>
      </c>
      <c r="C1" s="63"/>
      <c r="D1" s="30"/>
      <c r="E1" s="68" t="s">
        <v>10</v>
      </c>
      <c r="F1" s="69"/>
      <c r="G1" s="70"/>
      <c r="H1" s="17"/>
      <c r="I1" s="52" t="s">
        <v>11</v>
      </c>
      <c r="J1" s="20" t="s">
        <v>4</v>
      </c>
      <c r="K1" s="22"/>
      <c r="L1" s="38">
        <f>MEDIAN(B2:B112)</f>
        <v>0.51406750583905947</v>
      </c>
    </row>
    <row r="2" spans="1:12" ht="16.5" customHeight="1">
      <c r="A2" s="2" t="s">
        <v>5</v>
      </c>
      <c r="B2" s="28" t="s">
        <v>4</v>
      </c>
      <c r="C2" s="29" t="s">
        <v>6</v>
      </c>
      <c r="D2" s="30"/>
      <c r="E2" s="31" t="s">
        <v>5</v>
      </c>
      <c r="F2" s="33" t="s">
        <v>4</v>
      </c>
      <c r="G2" s="36" t="s">
        <v>6</v>
      </c>
      <c r="H2" s="17"/>
      <c r="I2" s="53"/>
      <c r="J2" s="21" t="s">
        <v>6</v>
      </c>
      <c r="K2" s="23"/>
      <c r="L2" s="39">
        <f>MEDIAN(C2:C112)</f>
        <v>0.48593249416094059</v>
      </c>
    </row>
    <row r="3" spans="1:12" ht="15.75" customHeight="1">
      <c r="A3" s="2">
        <v>1</v>
      </c>
      <c r="B3" s="12">
        <f>'Lopsided Margins'!E3</f>
        <v>0.90534062807005655</v>
      </c>
      <c r="C3" s="15">
        <f>'Lopsided Margins'!F3</f>
        <v>9.465937192994342E-2</v>
      </c>
      <c r="D3" s="30">
        <f>RANK(B3,$B$3:$B$3)</f>
        <v>1</v>
      </c>
      <c r="E3" s="31">
        <v>1</v>
      </c>
      <c r="F3" s="34" t="e">
        <f t="shared" ref="F3:F34" si="0">INDEX($B$3:$B$3,MATCH(14,$D$3:$D$3,0))</f>
        <v>#N/A</v>
      </c>
      <c r="G3" s="37" t="e">
        <f t="shared" ref="G3:G34" si="1">INDEX($C$3:$C$3,MATCH(14,$D$3:$D$3,0))</f>
        <v>#N/A</v>
      </c>
      <c r="H3" s="17"/>
      <c r="I3" s="52" t="s">
        <v>12</v>
      </c>
      <c r="J3" s="20" t="s">
        <v>4</v>
      </c>
      <c r="K3" s="22"/>
      <c r="L3" s="38">
        <f>AVERAGE(B2:B112)</f>
        <v>0.53815820573631257</v>
      </c>
    </row>
    <row r="4" spans="1:12" ht="16.5" customHeight="1">
      <c r="A4" s="3">
        <v>2</v>
      </c>
      <c r="B4" s="13">
        <f>'Lopsided Margins'!E4</f>
        <v>0.59062478282020991</v>
      </c>
      <c r="C4" s="16">
        <f>'Lopsided Margins'!F4</f>
        <v>0.40937521717979014</v>
      </c>
      <c r="E4" s="32">
        <v>2</v>
      </c>
      <c r="F4" s="35" t="e">
        <f t="shared" si="0"/>
        <v>#N/A</v>
      </c>
      <c r="G4" s="35" t="e">
        <f t="shared" si="1"/>
        <v>#N/A</v>
      </c>
      <c r="H4" s="17"/>
      <c r="I4" s="53"/>
      <c r="J4" s="21" t="s">
        <v>6</v>
      </c>
      <c r="K4" s="23"/>
      <c r="L4" s="39">
        <f>AVERAGE(C2:C112)</f>
        <v>0.46184179426368738</v>
      </c>
    </row>
    <row r="5" spans="1:12" ht="15.75" customHeight="1">
      <c r="A5" s="3">
        <v>3</v>
      </c>
      <c r="B5" s="13">
        <f>'Lopsided Margins'!E5</f>
        <v>0.75431958826052325</v>
      </c>
      <c r="C5" s="16">
        <f>'Lopsided Margins'!F5</f>
        <v>0.24568041173947675</v>
      </c>
      <c r="E5" s="32">
        <v>3</v>
      </c>
      <c r="F5" s="35" t="e">
        <f t="shared" si="0"/>
        <v>#N/A</v>
      </c>
      <c r="G5" s="35" t="e">
        <f t="shared" si="1"/>
        <v>#N/A</v>
      </c>
      <c r="H5" s="17"/>
      <c r="I5" s="52" t="s">
        <v>13</v>
      </c>
      <c r="J5" s="20" t="s">
        <v>4</v>
      </c>
      <c r="K5" s="22"/>
      <c r="L5" s="38">
        <f>L3-L1</f>
        <v>2.4090699897253098E-2</v>
      </c>
    </row>
    <row r="6" spans="1:12" ht="16.5" customHeight="1">
      <c r="A6" s="3">
        <v>4</v>
      </c>
      <c r="B6" s="13">
        <f>'Lopsided Margins'!E6</f>
        <v>0.97142200051472161</v>
      </c>
      <c r="C6" s="16">
        <f>'Lopsided Margins'!F6</f>
        <v>2.8577999485278414E-2</v>
      </c>
      <c r="E6" s="32">
        <v>4</v>
      </c>
      <c r="F6" s="35" t="e">
        <f t="shared" si="0"/>
        <v>#N/A</v>
      </c>
      <c r="G6" s="35" t="e">
        <f t="shared" si="1"/>
        <v>#N/A</v>
      </c>
      <c r="H6" s="17"/>
      <c r="I6" s="53"/>
      <c r="J6" s="21" t="s">
        <v>6</v>
      </c>
      <c r="K6" s="23"/>
      <c r="L6" s="39">
        <f>L4-L2</f>
        <v>-2.4090699897253209E-2</v>
      </c>
    </row>
    <row r="7" spans="1:12" ht="16.5" customHeight="1">
      <c r="A7" s="3">
        <v>5</v>
      </c>
      <c r="B7" s="13">
        <f>'Lopsided Margins'!E7</f>
        <v>0.93116825394085589</v>
      </c>
      <c r="C7" s="16">
        <f>'Lopsided Margins'!F7</f>
        <v>6.8831746059144119E-2</v>
      </c>
      <c r="E7" s="32">
        <v>5</v>
      </c>
      <c r="F7" s="35" t="e">
        <f t="shared" si="0"/>
        <v>#N/A</v>
      </c>
      <c r="G7" s="35" t="e">
        <f t="shared" si="1"/>
        <v>#N/A</v>
      </c>
      <c r="H7" s="17"/>
      <c r="I7" s="10"/>
      <c r="J7" s="10"/>
      <c r="K7" s="10"/>
      <c r="L7" s="10"/>
    </row>
    <row r="8" spans="1:12" ht="15.75" customHeight="1">
      <c r="A8" s="3">
        <v>6</v>
      </c>
      <c r="B8" s="13">
        <f>'Lopsided Margins'!E8</f>
        <v>0.63655991363799924</v>
      </c>
      <c r="C8" s="16">
        <f>'Lopsided Margins'!F8</f>
        <v>0.3634400863620007</v>
      </c>
      <c r="E8" s="32">
        <v>6</v>
      </c>
      <c r="F8" s="35" t="e">
        <f t="shared" si="0"/>
        <v>#N/A</v>
      </c>
      <c r="G8" s="35" t="e">
        <f t="shared" si="1"/>
        <v>#N/A</v>
      </c>
      <c r="H8" s="17"/>
      <c r="I8" s="54" t="s">
        <v>14</v>
      </c>
      <c r="J8" s="55"/>
      <c r="K8" s="55"/>
      <c r="L8" s="56"/>
    </row>
    <row r="9" spans="1:12" ht="15.75" customHeight="1">
      <c r="A9" s="3">
        <v>7</v>
      </c>
      <c r="B9" s="13">
        <f>'Lopsided Margins'!E9</f>
        <v>0.951883394486148</v>
      </c>
      <c r="C9" s="16">
        <f>'Lopsided Margins'!F9</f>
        <v>4.8116605513851954E-2</v>
      </c>
      <c r="E9" s="32">
        <v>7</v>
      </c>
      <c r="F9" s="35" t="e">
        <f t="shared" si="0"/>
        <v>#N/A</v>
      </c>
      <c r="G9" s="35" t="e">
        <f t="shared" si="1"/>
        <v>#N/A</v>
      </c>
      <c r="H9" s="17"/>
      <c r="I9" s="18" t="str">
        <f>IF(MAX(L5:L6)=L5,J6,J5)</f>
        <v>Rep</v>
      </c>
      <c r="J9" s="57" t="s">
        <v>15</v>
      </c>
      <c r="K9" s="57"/>
      <c r="L9" s="58"/>
    </row>
    <row r="10" spans="1:12" ht="16.5" customHeight="1">
      <c r="A10" s="3">
        <v>8</v>
      </c>
      <c r="B10" s="13">
        <f>'Lopsided Margins'!E10</f>
        <v>0.91462044114630248</v>
      </c>
      <c r="C10" s="16">
        <f>'Lopsided Margins'!F10</f>
        <v>8.5379558853697482E-2</v>
      </c>
      <c r="E10" s="32">
        <v>8</v>
      </c>
      <c r="F10" s="35" t="e">
        <f t="shared" si="0"/>
        <v>#N/A</v>
      </c>
      <c r="G10" s="35" t="e">
        <f t="shared" si="1"/>
        <v>#N/A</v>
      </c>
      <c r="H10" s="17"/>
      <c r="I10" s="19"/>
      <c r="J10" s="59">
        <f>ABS(MIN(L5:L6))</f>
        <v>2.4090699897253209E-2</v>
      </c>
      <c r="K10" s="60"/>
      <c r="L10" s="61"/>
    </row>
    <row r="11" spans="1:12" ht="15.75" customHeight="1">
      <c r="A11" s="3">
        <v>9</v>
      </c>
      <c r="B11" s="13">
        <f>'Lopsided Margins'!E11</f>
        <v>0.95742618427357395</v>
      </c>
      <c r="C11" s="16">
        <f>'Lopsided Margins'!F11</f>
        <v>4.2573815726426059E-2</v>
      </c>
      <c r="E11" s="32">
        <v>9</v>
      </c>
      <c r="F11" s="35" t="e">
        <f t="shared" si="0"/>
        <v>#N/A</v>
      </c>
      <c r="G11" s="35" t="e">
        <f t="shared" si="1"/>
        <v>#N/A</v>
      </c>
      <c r="H11" s="17"/>
      <c r="I11" s="10"/>
      <c r="J11" s="10"/>
      <c r="K11" s="10"/>
      <c r="L11" s="10"/>
    </row>
    <row r="12" spans="1:12" ht="15.75" customHeight="1">
      <c r="A12" s="3">
        <v>10</v>
      </c>
      <c r="B12" s="13">
        <f>'Lopsided Margins'!E12</f>
        <v>0.66014985136200932</v>
      </c>
      <c r="C12" s="16">
        <f>'Lopsided Margins'!F12</f>
        <v>0.33985014863799068</v>
      </c>
      <c r="E12" s="32">
        <v>10</v>
      </c>
      <c r="F12" s="35" t="e">
        <f t="shared" si="0"/>
        <v>#N/A</v>
      </c>
      <c r="G12" s="35" t="e">
        <f t="shared" si="1"/>
        <v>#N/A</v>
      </c>
      <c r="H12" s="17"/>
      <c r="I12" s="10"/>
      <c r="J12" s="10"/>
      <c r="K12" s="10"/>
      <c r="L12" s="10"/>
    </row>
    <row r="13" spans="1:12" ht="15.75" customHeight="1">
      <c r="A13" s="3">
        <v>11</v>
      </c>
      <c r="B13" s="13">
        <f>'Lopsided Margins'!E13</f>
        <v>0.87531341137690599</v>
      </c>
      <c r="C13" s="16">
        <f>'Lopsided Margins'!F13</f>
        <v>0.12468658862309397</v>
      </c>
      <c r="E13" s="32">
        <v>11</v>
      </c>
      <c r="F13" s="35" t="e">
        <f t="shared" si="0"/>
        <v>#N/A</v>
      </c>
      <c r="G13" s="35" t="e">
        <f t="shared" si="1"/>
        <v>#N/A</v>
      </c>
      <c r="H13" s="17"/>
      <c r="I13" s="10"/>
      <c r="J13" s="10"/>
      <c r="K13" s="10"/>
      <c r="L13" s="10"/>
    </row>
    <row r="14" spans="1:12" ht="15.75" customHeight="1">
      <c r="A14" s="3">
        <v>12</v>
      </c>
      <c r="B14" s="13">
        <f>'Lopsided Margins'!E14</f>
        <v>0.7026403497769097</v>
      </c>
      <c r="C14" s="16">
        <f>'Lopsided Margins'!F14</f>
        <v>0.2973596502230903</v>
      </c>
      <c r="E14" s="32">
        <v>12</v>
      </c>
      <c r="F14" s="35" t="e">
        <f t="shared" si="0"/>
        <v>#N/A</v>
      </c>
      <c r="G14" s="35" t="e">
        <f t="shared" si="1"/>
        <v>#N/A</v>
      </c>
      <c r="H14" s="17"/>
      <c r="I14" s="10"/>
      <c r="J14" s="10"/>
      <c r="K14" s="10"/>
      <c r="L14" s="10"/>
    </row>
    <row r="15" spans="1:12" ht="15.75" customHeight="1">
      <c r="A15" s="3">
        <v>13</v>
      </c>
      <c r="B15" s="13">
        <f>'Lopsided Margins'!E15</f>
        <v>0.553520217026224</v>
      </c>
      <c r="C15" s="16">
        <f>'Lopsided Margins'!F15</f>
        <v>0.446479782973776</v>
      </c>
      <c r="E15" s="32">
        <v>13</v>
      </c>
      <c r="F15" s="35" t="e">
        <f t="shared" si="0"/>
        <v>#N/A</v>
      </c>
      <c r="G15" s="35" t="e">
        <f t="shared" si="1"/>
        <v>#N/A</v>
      </c>
      <c r="H15" s="17"/>
      <c r="I15" s="10"/>
      <c r="J15" s="10"/>
      <c r="K15" s="10"/>
      <c r="L15" s="10"/>
    </row>
    <row r="16" spans="1:12" ht="15.75" customHeight="1">
      <c r="A16" s="3">
        <v>14</v>
      </c>
      <c r="B16" s="13">
        <f>'Lopsided Margins'!E16</f>
        <v>0.61307334872715868</v>
      </c>
      <c r="C16" s="16">
        <f>'Lopsided Margins'!F16</f>
        <v>0.38692665127284132</v>
      </c>
      <c r="E16" s="32">
        <v>14</v>
      </c>
      <c r="F16" s="35" t="e">
        <f t="shared" si="0"/>
        <v>#N/A</v>
      </c>
      <c r="G16" s="35" t="e">
        <f t="shared" si="1"/>
        <v>#N/A</v>
      </c>
      <c r="H16" s="17"/>
      <c r="I16" s="10"/>
      <c r="J16" s="10"/>
      <c r="K16" s="10"/>
      <c r="L16" s="10"/>
    </row>
    <row r="17" spans="1:8" ht="15.75">
      <c r="A17" s="3">
        <v>15</v>
      </c>
      <c r="B17" s="13">
        <f>'Lopsided Margins'!E17</f>
        <v>0.61664003994008987</v>
      </c>
      <c r="C17" s="16">
        <f>'Lopsided Margins'!F17</f>
        <v>0.38335996005991013</v>
      </c>
      <c r="E17" s="32">
        <v>15</v>
      </c>
      <c r="F17" s="35" t="e">
        <f t="shared" si="0"/>
        <v>#N/A</v>
      </c>
      <c r="G17" s="35" t="e">
        <f t="shared" si="1"/>
        <v>#N/A</v>
      </c>
      <c r="H17" s="17"/>
    </row>
    <row r="18" spans="1:8" ht="15.75">
      <c r="A18" s="3">
        <v>16</v>
      </c>
      <c r="B18" s="13">
        <f>'Lopsided Margins'!E18</f>
        <v>0.77191748613186073</v>
      </c>
      <c r="C18" s="16">
        <f>'Lopsided Margins'!F18</f>
        <v>0.22808251386813927</v>
      </c>
      <c r="E18" s="32">
        <v>16</v>
      </c>
      <c r="F18" s="35" t="e">
        <f t="shared" si="0"/>
        <v>#N/A</v>
      </c>
      <c r="G18" s="35" t="e">
        <f t="shared" si="1"/>
        <v>#N/A</v>
      </c>
      <c r="H18" s="17"/>
    </row>
    <row r="19" spans="1:8" ht="15.75">
      <c r="A19" s="3">
        <v>17</v>
      </c>
      <c r="B19" s="13">
        <f>'Lopsided Margins'!E19</f>
        <v>0.69123151033272445</v>
      </c>
      <c r="C19" s="16">
        <f>'Lopsided Margins'!F19</f>
        <v>0.30876848966727555</v>
      </c>
      <c r="E19" s="32">
        <v>17</v>
      </c>
      <c r="F19" s="35" t="e">
        <f t="shared" si="0"/>
        <v>#N/A</v>
      </c>
      <c r="G19" s="35" t="e">
        <f t="shared" si="1"/>
        <v>#N/A</v>
      </c>
      <c r="H19" s="17"/>
    </row>
    <row r="20" spans="1:8" ht="15.75">
      <c r="A20" s="3">
        <v>18</v>
      </c>
      <c r="B20" s="13">
        <f>'Lopsided Margins'!E20</f>
        <v>0.79873601988283327</v>
      </c>
      <c r="C20" s="16">
        <f>'Lopsided Margins'!F20</f>
        <v>0.2012639801171667</v>
      </c>
      <c r="E20" s="32">
        <v>18</v>
      </c>
      <c r="F20" s="35" t="e">
        <f t="shared" si="0"/>
        <v>#N/A</v>
      </c>
      <c r="G20" s="35" t="e">
        <f t="shared" si="1"/>
        <v>#N/A</v>
      </c>
      <c r="H20" s="17"/>
    </row>
    <row r="21" spans="1:8" ht="15.75">
      <c r="A21" s="3">
        <v>19</v>
      </c>
      <c r="B21" s="13">
        <f>'Lopsided Margins'!E21</f>
        <v>0.65039574290820645</v>
      </c>
      <c r="C21" s="16">
        <f>'Lopsided Margins'!F21</f>
        <v>0.34960425709179355</v>
      </c>
      <c r="E21" s="32">
        <v>19</v>
      </c>
      <c r="F21" s="35" t="e">
        <f t="shared" si="0"/>
        <v>#N/A</v>
      </c>
      <c r="G21" s="35" t="e">
        <f t="shared" si="1"/>
        <v>#N/A</v>
      </c>
      <c r="H21" s="17"/>
    </row>
    <row r="22" spans="1:8" ht="15.75">
      <c r="A22" s="3">
        <v>20</v>
      </c>
      <c r="B22" s="13">
        <f>'Lopsided Margins'!E22</f>
        <v>0.56137438904515879</v>
      </c>
      <c r="C22" s="16">
        <f>'Lopsided Margins'!F22</f>
        <v>0.43862561095484121</v>
      </c>
      <c r="E22" s="32">
        <v>20</v>
      </c>
      <c r="F22" s="35" t="e">
        <f t="shared" si="0"/>
        <v>#N/A</v>
      </c>
      <c r="G22" s="35" t="e">
        <f t="shared" si="1"/>
        <v>#N/A</v>
      </c>
      <c r="H22" s="17"/>
    </row>
    <row r="23" spans="1:8" ht="15.75">
      <c r="A23" s="3">
        <v>21</v>
      </c>
      <c r="B23" s="13">
        <f>'Lopsided Margins'!E23</f>
        <v>0.53423582247043533</v>
      </c>
      <c r="C23" s="16">
        <f>'Lopsided Margins'!F23</f>
        <v>0.46576417752956467</v>
      </c>
      <c r="E23" s="32">
        <v>21</v>
      </c>
      <c r="F23" s="35" t="e">
        <f t="shared" si="0"/>
        <v>#N/A</v>
      </c>
      <c r="G23" s="35" t="e">
        <f t="shared" si="1"/>
        <v>#N/A</v>
      </c>
      <c r="H23" s="17"/>
    </row>
    <row r="24" spans="1:8" ht="15.75">
      <c r="A24" s="3">
        <v>22</v>
      </c>
      <c r="B24" s="13">
        <f>'Lopsided Margins'!E24</f>
        <v>0.49473903566077115</v>
      </c>
      <c r="C24" s="16">
        <f>'Lopsided Margins'!F24</f>
        <v>0.50526096433922885</v>
      </c>
      <c r="E24" s="32">
        <v>22</v>
      </c>
      <c r="F24" s="35" t="e">
        <f t="shared" si="0"/>
        <v>#N/A</v>
      </c>
      <c r="G24" s="35" t="e">
        <f t="shared" si="1"/>
        <v>#N/A</v>
      </c>
      <c r="H24" s="17"/>
    </row>
    <row r="25" spans="1:8" ht="15.75">
      <c r="A25" s="3">
        <v>23</v>
      </c>
      <c r="B25" s="13">
        <f>'Lopsided Margins'!E25</f>
        <v>0.62163341505656899</v>
      </c>
      <c r="C25" s="16">
        <f>'Lopsided Margins'!F25</f>
        <v>0.37836658494343101</v>
      </c>
      <c r="E25" s="32">
        <v>23</v>
      </c>
      <c r="F25" s="35" t="e">
        <f t="shared" si="0"/>
        <v>#N/A</v>
      </c>
      <c r="G25" s="35" t="e">
        <f t="shared" si="1"/>
        <v>#N/A</v>
      </c>
      <c r="H25" s="17"/>
    </row>
    <row r="26" spans="1:8" ht="15.75">
      <c r="A26" s="3">
        <v>24</v>
      </c>
      <c r="B26" s="13">
        <f>'Lopsided Margins'!E26</f>
        <v>0.59197110086125959</v>
      </c>
      <c r="C26" s="16">
        <f>'Lopsided Margins'!F26</f>
        <v>0.40802889913874035</v>
      </c>
      <c r="E26" s="32">
        <v>24</v>
      </c>
      <c r="F26" s="35" t="e">
        <f t="shared" si="0"/>
        <v>#N/A</v>
      </c>
      <c r="G26" s="35" t="e">
        <f t="shared" si="1"/>
        <v>#N/A</v>
      </c>
      <c r="H26" s="17"/>
    </row>
    <row r="27" spans="1:8" ht="15.75">
      <c r="A27" s="3">
        <v>25</v>
      </c>
      <c r="B27" s="13">
        <f>'Lopsided Margins'!E27</f>
        <v>0.62648186548769513</v>
      </c>
      <c r="C27" s="16">
        <f>'Lopsided Margins'!F27</f>
        <v>0.37351813451230487</v>
      </c>
      <c r="E27" s="32">
        <v>25</v>
      </c>
      <c r="F27" s="35" t="e">
        <f t="shared" si="0"/>
        <v>#N/A</v>
      </c>
      <c r="G27" s="35" t="e">
        <f t="shared" si="1"/>
        <v>#N/A</v>
      </c>
      <c r="H27" s="17"/>
    </row>
    <row r="28" spans="1:8" ht="15.75">
      <c r="A28" s="3">
        <v>26</v>
      </c>
      <c r="B28" s="13">
        <f>'Lopsided Margins'!E28</f>
        <v>0.70770135038877846</v>
      </c>
      <c r="C28" s="16">
        <f>'Lopsided Margins'!F28</f>
        <v>0.29229864961122154</v>
      </c>
      <c r="E28" s="32">
        <v>26</v>
      </c>
      <c r="F28" s="35" t="e">
        <f t="shared" si="0"/>
        <v>#N/A</v>
      </c>
      <c r="G28" s="35" t="e">
        <f t="shared" si="1"/>
        <v>#N/A</v>
      </c>
      <c r="H28" s="17"/>
    </row>
    <row r="29" spans="1:8" ht="15.75">
      <c r="A29" s="3">
        <v>27</v>
      </c>
      <c r="B29" s="13">
        <f>'Lopsided Margins'!E29</f>
        <v>0.51754275653923543</v>
      </c>
      <c r="C29" s="16">
        <f>'Lopsided Margins'!F29</f>
        <v>0.48245724346076457</v>
      </c>
      <c r="E29" s="32">
        <v>27</v>
      </c>
      <c r="F29" s="35" t="e">
        <f t="shared" si="0"/>
        <v>#N/A</v>
      </c>
      <c r="G29" s="35" t="e">
        <f t="shared" si="1"/>
        <v>#N/A</v>
      </c>
      <c r="H29" s="17"/>
    </row>
    <row r="30" spans="1:8" ht="15.75">
      <c r="A30" s="3">
        <v>28</v>
      </c>
      <c r="B30" s="13">
        <f>'Lopsided Margins'!E30</f>
        <v>0.52695140176010991</v>
      </c>
      <c r="C30" s="16">
        <f>'Lopsided Margins'!F30</f>
        <v>0.47304859823989015</v>
      </c>
      <c r="E30" s="32">
        <v>28</v>
      </c>
      <c r="F30" s="35" t="e">
        <f t="shared" si="0"/>
        <v>#N/A</v>
      </c>
      <c r="G30" s="35" t="e">
        <f t="shared" si="1"/>
        <v>#N/A</v>
      </c>
      <c r="H30" s="17"/>
    </row>
    <row r="31" spans="1:8" ht="15.75">
      <c r="A31" s="3">
        <v>29</v>
      </c>
      <c r="B31" s="13">
        <f>'Lopsided Margins'!E31</f>
        <v>0.523274554643263</v>
      </c>
      <c r="C31" s="16">
        <f>'Lopsided Margins'!F31</f>
        <v>0.47672544535673705</v>
      </c>
      <c r="E31" s="32">
        <v>29</v>
      </c>
      <c r="F31" s="35" t="e">
        <f t="shared" si="0"/>
        <v>#N/A</v>
      </c>
      <c r="G31" s="35" t="e">
        <f t="shared" si="1"/>
        <v>#N/A</v>
      </c>
      <c r="H31" s="17"/>
    </row>
    <row r="32" spans="1:8" ht="15.75">
      <c r="A32" s="3">
        <v>30</v>
      </c>
      <c r="B32" s="13">
        <f>'Lopsided Margins'!E32</f>
        <v>0.44043115229492352</v>
      </c>
      <c r="C32" s="16">
        <f>'Lopsided Margins'!F32</f>
        <v>0.55956884770507653</v>
      </c>
      <c r="E32" s="32">
        <v>30</v>
      </c>
      <c r="F32" s="35" t="e">
        <f t="shared" si="0"/>
        <v>#N/A</v>
      </c>
      <c r="G32" s="35" t="e">
        <f t="shared" si="1"/>
        <v>#N/A</v>
      </c>
      <c r="H32" s="17"/>
    </row>
    <row r="33" spans="1:8" ht="15.75">
      <c r="A33" s="3">
        <v>31</v>
      </c>
      <c r="B33" s="13">
        <f>'Lopsided Margins'!E33</f>
        <v>0.54246263548442641</v>
      </c>
      <c r="C33" s="16">
        <f>'Lopsided Margins'!F33</f>
        <v>0.45753736451557364</v>
      </c>
      <c r="E33" s="32">
        <v>31</v>
      </c>
      <c r="F33" s="35" t="e">
        <f t="shared" si="0"/>
        <v>#N/A</v>
      </c>
      <c r="G33" s="35" t="e">
        <f t="shared" si="1"/>
        <v>#N/A</v>
      </c>
      <c r="H33" s="17"/>
    </row>
    <row r="34" spans="1:8" ht="15.75">
      <c r="A34" s="3">
        <v>32</v>
      </c>
      <c r="B34" s="13">
        <f>'Lopsided Margins'!E34</f>
        <v>0.77542198530737538</v>
      </c>
      <c r="C34" s="16">
        <f>'Lopsided Margins'!F34</f>
        <v>0.22457801469262456</v>
      </c>
      <c r="E34" s="32">
        <v>32</v>
      </c>
      <c r="F34" s="35" t="e">
        <f t="shared" si="0"/>
        <v>#N/A</v>
      </c>
      <c r="G34" s="35" t="e">
        <f t="shared" si="1"/>
        <v>#N/A</v>
      </c>
      <c r="H34" s="17"/>
    </row>
    <row r="35" spans="1:8" ht="15.75">
      <c r="A35" s="3">
        <v>33</v>
      </c>
      <c r="B35" s="13">
        <f>'Lopsided Margins'!E35</f>
        <v>0.72749595910578568</v>
      </c>
      <c r="C35" s="16">
        <f>'Lopsided Margins'!F35</f>
        <v>0.27250404089421432</v>
      </c>
      <c r="E35" s="32">
        <v>33</v>
      </c>
      <c r="F35" s="35" t="e">
        <f t="shared" ref="F35:F66" si="2">INDEX($B$3:$B$3,MATCH(14,$D$3:$D$3,0))</f>
        <v>#N/A</v>
      </c>
      <c r="G35" s="35" t="e">
        <f t="shared" ref="G35:G66" si="3">INDEX($C$3:$C$3,MATCH(14,$D$3:$D$3,0))</f>
        <v>#N/A</v>
      </c>
      <c r="H35" s="17"/>
    </row>
    <row r="36" spans="1:8" ht="15.75">
      <c r="A36" s="3">
        <v>34</v>
      </c>
      <c r="B36" s="13">
        <f>'Lopsided Margins'!E36</f>
        <v>0.43583136937634104</v>
      </c>
      <c r="C36" s="16">
        <f>'Lopsided Margins'!F36</f>
        <v>0.56416863062365896</v>
      </c>
      <c r="E36" s="32">
        <v>34</v>
      </c>
      <c r="F36" s="35" t="e">
        <f t="shared" si="2"/>
        <v>#N/A</v>
      </c>
      <c r="G36" s="35" t="e">
        <f t="shared" si="3"/>
        <v>#N/A</v>
      </c>
      <c r="H36" s="17"/>
    </row>
    <row r="37" spans="1:8" ht="15.75">
      <c r="A37" s="3">
        <v>35</v>
      </c>
      <c r="B37" s="13">
        <f>'Lopsided Margins'!E37</f>
        <v>0.32790408324850129</v>
      </c>
      <c r="C37" s="16">
        <f>'Lopsided Margins'!F37</f>
        <v>0.67209591675149871</v>
      </c>
      <c r="E37" s="32">
        <v>35</v>
      </c>
      <c r="F37" s="35" t="e">
        <f t="shared" si="2"/>
        <v>#N/A</v>
      </c>
      <c r="G37" s="35" t="e">
        <f t="shared" si="3"/>
        <v>#N/A</v>
      </c>
      <c r="H37" s="17"/>
    </row>
    <row r="38" spans="1:8" ht="15.75">
      <c r="A38" s="3">
        <v>36</v>
      </c>
      <c r="B38" s="13">
        <f>'Lopsided Margins'!E38</f>
        <v>0.36870224265391066</v>
      </c>
      <c r="C38" s="16">
        <f>'Lopsided Margins'!F38</f>
        <v>0.63129775734608928</v>
      </c>
      <c r="E38" s="32">
        <v>36</v>
      </c>
      <c r="F38" s="35" t="e">
        <f t="shared" si="2"/>
        <v>#N/A</v>
      </c>
      <c r="G38" s="35" t="e">
        <f t="shared" si="3"/>
        <v>#N/A</v>
      </c>
      <c r="H38" s="17"/>
    </row>
    <row r="39" spans="1:8" ht="15.75">
      <c r="A39" s="3">
        <v>37</v>
      </c>
      <c r="B39" s="13">
        <f>'Lopsided Margins'!E39</f>
        <v>0.39593692421813309</v>
      </c>
      <c r="C39" s="16">
        <f>'Lopsided Margins'!F39</f>
        <v>0.60406307578186691</v>
      </c>
      <c r="E39" s="32">
        <v>37</v>
      </c>
      <c r="F39" s="35" t="e">
        <f t="shared" si="2"/>
        <v>#N/A</v>
      </c>
      <c r="G39" s="35" t="e">
        <f t="shared" si="3"/>
        <v>#N/A</v>
      </c>
      <c r="H39" s="17"/>
    </row>
    <row r="40" spans="1:8" ht="15.75">
      <c r="A40" s="3">
        <v>38</v>
      </c>
      <c r="B40" s="13">
        <f>'Lopsided Margins'!E40</f>
        <v>0.52399114270179115</v>
      </c>
      <c r="C40" s="16">
        <f>'Lopsided Margins'!F40</f>
        <v>0.47600885729820885</v>
      </c>
      <c r="E40" s="32">
        <v>38</v>
      </c>
      <c r="F40" s="35" t="e">
        <f t="shared" si="2"/>
        <v>#N/A</v>
      </c>
      <c r="G40" s="35" t="e">
        <f t="shared" si="3"/>
        <v>#N/A</v>
      </c>
      <c r="H40" s="17"/>
    </row>
    <row r="41" spans="1:8" ht="15.75">
      <c r="A41" s="3">
        <v>39</v>
      </c>
      <c r="B41" s="13">
        <f>'Lopsided Margins'!E41</f>
        <v>0.42245951253759378</v>
      </c>
      <c r="C41" s="16">
        <f>'Lopsided Margins'!F41</f>
        <v>0.57754048746240616</v>
      </c>
      <c r="E41" s="32">
        <v>39</v>
      </c>
      <c r="F41" s="35" t="e">
        <f t="shared" si="2"/>
        <v>#N/A</v>
      </c>
      <c r="G41" s="35" t="e">
        <f t="shared" si="3"/>
        <v>#N/A</v>
      </c>
      <c r="H41" s="17"/>
    </row>
    <row r="42" spans="1:8" ht="15.75">
      <c r="A42" s="3">
        <v>40</v>
      </c>
      <c r="B42" s="13">
        <f>'Lopsided Margins'!E42</f>
        <v>0.55507460585585588</v>
      </c>
      <c r="C42" s="16">
        <f>'Lopsided Margins'!F42</f>
        <v>0.44492539414414417</v>
      </c>
      <c r="E42" s="32">
        <v>40</v>
      </c>
      <c r="F42" s="35" t="e">
        <f t="shared" si="2"/>
        <v>#N/A</v>
      </c>
      <c r="G42" s="35" t="e">
        <f t="shared" si="3"/>
        <v>#N/A</v>
      </c>
      <c r="H42" s="17"/>
    </row>
    <row r="43" spans="1:8" ht="15.75">
      <c r="A43" s="3">
        <v>41</v>
      </c>
      <c r="B43" s="13">
        <f>'Lopsided Margins'!E43</f>
        <v>0.75383671912845407</v>
      </c>
      <c r="C43" s="16">
        <f>'Lopsided Margins'!F43</f>
        <v>0.24616328087154593</v>
      </c>
      <c r="E43" s="32">
        <v>41</v>
      </c>
      <c r="F43" s="35" t="e">
        <f t="shared" si="2"/>
        <v>#N/A</v>
      </c>
      <c r="G43" s="35" t="e">
        <f t="shared" si="3"/>
        <v>#N/A</v>
      </c>
      <c r="H43" s="17"/>
    </row>
    <row r="44" spans="1:8" ht="15.75">
      <c r="A44" s="3">
        <v>42</v>
      </c>
      <c r="B44" s="13">
        <f>'Lopsided Margins'!E44</f>
        <v>0.4648796650860102</v>
      </c>
      <c r="C44" s="16">
        <f>'Lopsided Margins'!F44</f>
        <v>0.5351203349139898</v>
      </c>
      <c r="E44" s="32">
        <v>42</v>
      </c>
      <c r="F44" s="35" t="e">
        <f t="shared" si="2"/>
        <v>#N/A</v>
      </c>
      <c r="G44" s="35" t="e">
        <f t="shared" si="3"/>
        <v>#N/A</v>
      </c>
      <c r="H44" s="17"/>
    </row>
    <row r="45" spans="1:8" ht="15.75">
      <c r="A45" s="3">
        <v>43</v>
      </c>
      <c r="B45" s="13">
        <f>'Lopsided Margins'!E45</f>
        <v>0.32054220363111119</v>
      </c>
      <c r="C45" s="16">
        <f>'Lopsided Margins'!F45</f>
        <v>0.67945779636888881</v>
      </c>
      <c r="E45" s="32">
        <v>43</v>
      </c>
      <c r="F45" s="35" t="e">
        <f t="shared" si="2"/>
        <v>#N/A</v>
      </c>
      <c r="G45" s="35" t="e">
        <f t="shared" si="3"/>
        <v>#N/A</v>
      </c>
      <c r="H45" s="17"/>
    </row>
    <row r="46" spans="1:8" ht="15.75">
      <c r="A46" s="3">
        <v>44</v>
      </c>
      <c r="B46" s="13">
        <f>'Lopsided Margins'!E46</f>
        <v>0.52348520678963684</v>
      </c>
      <c r="C46" s="16">
        <f>'Lopsided Margins'!F46</f>
        <v>0.47651479321036311</v>
      </c>
      <c r="E46" s="32">
        <v>44</v>
      </c>
      <c r="F46" s="35" t="e">
        <f t="shared" si="2"/>
        <v>#N/A</v>
      </c>
      <c r="G46" s="35" t="e">
        <f t="shared" si="3"/>
        <v>#N/A</v>
      </c>
      <c r="H46" s="17"/>
    </row>
    <row r="47" spans="1:8" ht="15.75">
      <c r="A47" s="3">
        <v>45</v>
      </c>
      <c r="B47" s="13">
        <f>'Lopsided Margins'!E47</f>
        <v>0.36967707852362114</v>
      </c>
      <c r="C47" s="16">
        <f>'Lopsided Margins'!F47</f>
        <v>0.63032292147637881</v>
      </c>
      <c r="E47" s="32">
        <v>45</v>
      </c>
      <c r="F47" s="35" t="e">
        <f t="shared" si="2"/>
        <v>#N/A</v>
      </c>
      <c r="G47" s="35" t="e">
        <f t="shared" si="3"/>
        <v>#N/A</v>
      </c>
      <c r="H47" s="17"/>
    </row>
    <row r="48" spans="1:8" ht="15.75">
      <c r="A48" s="3">
        <v>46</v>
      </c>
      <c r="B48" s="13">
        <f>'Lopsided Margins'!E48</f>
        <v>0.52403365915140865</v>
      </c>
      <c r="C48" s="16">
        <f>'Lopsided Margins'!F48</f>
        <v>0.47596634084859135</v>
      </c>
      <c r="E48" s="32">
        <v>46</v>
      </c>
      <c r="F48" s="35" t="e">
        <f t="shared" si="2"/>
        <v>#N/A</v>
      </c>
      <c r="G48" s="35" t="e">
        <f t="shared" si="3"/>
        <v>#N/A</v>
      </c>
      <c r="H48" s="17"/>
    </row>
    <row r="49" spans="1:8" ht="15.75">
      <c r="A49" s="3">
        <v>47</v>
      </c>
      <c r="B49" s="13">
        <f>'Lopsided Margins'!E49</f>
        <v>0.62524330248332749</v>
      </c>
      <c r="C49" s="16">
        <f>'Lopsided Margins'!F49</f>
        <v>0.37475669751667251</v>
      </c>
      <c r="E49" s="32">
        <v>47</v>
      </c>
      <c r="F49" s="35" t="e">
        <f t="shared" si="2"/>
        <v>#N/A</v>
      </c>
      <c r="G49" s="35" t="e">
        <f t="shared" si="3"/>
        <v>#N/A</v>
      </c>
      <c r="H49" s="17"/>
    </row>
    <row r="50" spans="1:8" ht="15.75">
      <c r="A50" s="3">
        <v>48</v>
      </c>
      <c r="B50" s="13">
        <f>'Lopsided Margins'!E50</f>
        <v>0.51703560451704256</v>
      </c>
      <c r="C50" s="16">
        <f>'Lopsided Margins'!F50</f>
        <v>0.4829643954829575</v>
      </c>
      <c r="E50" s="32">
        <v>48</v>
      </c>
      <c r="F50" s="35" t="e">
        <f t="shared" si="2"/>
        <v>#N/A</v>
      </c>
      <c r="G50" s="35" t="e">
        <f t="shared" si="3"/>
        <v>#N/A</v>
      </c>
      <c r="H50" s="17"/>
    </row>
    <row r="51" spans="1:8" ht="15.75">
      <c r="A51" s="3">
        <v>49</v>
      </c>
      <c r="B51" s="13">
        <f>'Lopsided Margins'!E51</f>
        <v>0.44973518167044052</v>
      </c>
      <c r="C51" s="16">
        <f>'Lopsided Margins'!F51</f>
        <v>0.55026481832955954</v>
      </c>
      <c r="E51" s="32">
        <v>49</v>
      </c>
      <c r="F51" s="35" t="e">
        <f t="shared" si="2"/>
        <v>#N/A</v>
      </c>
      <c r="G51" s="35" t="e">
        <f t="shared" si="3"/>
        <v>#N/A</v>
      </c>
      <c r="H51" s="17"/>
    </row>
    <row r="52" spans="1:8" ht="15.75">
      <c r="A52" s="3">
        <v>50</v>
      </c>
      <c r="B52" s="13">
        <f>'Lopsided Margins'!E52</f>
        <v>0.36226601286690174</v>
      </c>
      <c r="C52" s="16">
        <f>'Lopsided Margins'!F52</f>
        <v>0.63773398713309826</v>
      </c>
      <c r="E52" s="32">
        <v>50</v>
      </c>
      <c r="F52" s="35" t="e">
        <f t="shared" si="2"/>
        <v>#N/A</v>
      </c>
      <c r="G52" s="35" t="e">
        <f t="shared" si="3"/>
        <v>#N/A</v>
      </c>
      <c r="H52" s="17"/>
    </row>
    <row r="53" spans="1:8" ht="15.75">
      <c r="A53" s="3">
        <v>51</v>
      </c>
      <c r="B53" s="13">
        <f>'Lopsided Margins'!E53</f>
        <v>0.40213642893587459</v>
      </c>
      <c r="C53" s="16">
        <f>'Lopsided Margins'!F53</f>
        <v>0.59786357106412547</v>
      </c>
      <c r="E53" s="32">
        <v>51</v>
      </c>
      <c r="F53" s="35" t="e">
        <f t="shared" si="2"/>
        <v>#N/A</v>
      </c>
      <c r="G53" s="35" t="e">
        <f t="shared" si="3"/>
        <v>#N/A</v>
      </c>
      <c r="H53" s="17"/>
    </row>
    <row r="54" spans="1:8" ht="15.75">
      <c r="A54" s="3">
        <v>52</v>
      </c>
      <c r="B54" s="13">
        <f>'Lopsided Margins'!E54</f>
        <v>0.4238071506358787</v>
      </c>
      <c r="C54" s="16">
        <f>'Lopsided Margins'!F54</f>
        <v>0.5761928493641213</v>
      </c>
      <c r="E54" s="32">
        <v>52</v>
      </c>
      <c r="F54" s="35" t="e">
        <f t="shared" si="2"/>
        <v>#N/A</v>
      </c>
      <c r="G54" s="35" t="e">
        <f t="shared" si="3"/>
        <v>#N/A</v>
      </c>
      <c r="H54" s="17"/>
    </row>
    <row r="55" spans="1:8" ht="15.75">
      <c r="A55" s="3">
        <v>53</v>
      </c>
      <c r="B55" s="13">
        <f>'Lopsided Margins'!E55</f>
        <v>0.70406349446476524</v>
      </c>
      <c r="C55" s="16">
        <f>'Lopsided Margins'!F55</f>
        <v>0.29593650553523476</v>
      </c>
      <c r="E55" s="32">
        <v>53</v>
      </c>
      <c r="F55" s="35" t="e">
        <f t="shared" si="2"/>
        <v>#N/A</v>
      </c>
      <c r="G55" s="35" t="e">
        <f t="shared" si="3"/>
        <v>#N/A</v>
      </c>
      <c r="H55" s="17"/>
    </row>
    <row r="56" spans="1:8" ht="15.75">
      <c r="A56" s="3">
        <v>54</v>
      </c>
      <c r="B56" s="13">
        <f>'Lopsided Margins'!E56</f>
        <v>0.47915278224991203</v>
      </c>
      <c r="C56" s="16">
        <f>'Lopsided Margins'!F56</f>
        <v>0.52084721775008802</v>
      </c>
      <c r="E56" s="32">
        <v>54</v>
      </c>
      <c r="F56" s="35" t="e">
        <f t="shared" si="2"/>
        <v>#N/A</v>
      </c>
      <c r="G56" s="35" t="e">
        <f t="shared" si="3"/>
        <v>#N/A</v>
      </c>
      <c r="H56" s="17"/>
    </row>
    <row r="57" spans="1:8" ht="15.75">
      <c r="A57" s="3">
        <v>55</v>
      </c>
      <c r="B57" s="13">
        <f>'Lopsided Margins'!E57</f>
        <v>0.48258612978754589</v>
      </c>
      <c r="C57" s="16">
        <f>'Lopsided Margins'!F57</f>
        <v>0.51741387021245411</v>
      </c>
      <c r="E57" s="32">
        <v>55</v>
      </c>
      <c r="F57" s="35" t="e">
        <f t="shared" si="2"/>
        <v>#N/A</v>
      </c>
      <c r="G57" s="35" t="e">
        <f t="shared" si="3"/>
        <v>#N/A</v>
      </c>
      <c r="H57" s="17"/>
    </row>
    <row r="58" spans="1:8" ht="15.75">
      <c r="A58" s="3">
        <v>56</v>
      </c>
      <c r="B58" s="13">
        <f>'Lopsided Margins'!E58</f>
        <v>0.54293923923651477</v>
      </c>
      <c r="C58" s="16">
        <f>'Lopsided Margins'!F58</f>
        <v>0.45706076076348523</v>
      </c>
      <c r="E58" s="32">
        <v>56</v>
      </c>
      <c r="F58" s="35" t="e">
        <f t="shared" si="2"/>
        <v>#N/A</v>
      </c>
      <c r="G58" s="35" t="e">
        <f t="shared" si="3"/>
        <v>#N/A</v>
      </c>
      <c r="H58" s="17"/>
    </row>
    <row r="59" spans="1:8" ht="15.75">
      <c r="A59" s="3">
        <v>57</v>
      </c>
      <c r="B59" s="13">
        <f>'Lopsided Margins'!E59</f>
        <v>0.49439502387485473</v>
      </c>
      <c r="C59" s="16">
        <f>'Lopsided Margins'!F59</f>
        <v>0.50560497612514521</v>
      </c>
      <c r="E59" s="32">
        <v>57</v>
      </c>
      <c r="F59" s="35" t="e">
        <f t="shared" si="2"/>
        <v>#N/A</v>
      </c>
      <c r="G59" s="35" t="e">
        <f t="shared" si="3"/>
        <v>#N/A</v>
      </c>
      <c r="H59" s="17"/>
    </row>
    <row r="60" spans="1:8" ht="15.75">
      <c r="A60" s="3">
        <v>58</v>
      </c>
      <c r="B60" s="13">
        <f>'Lopsided Margins'!E60</f>
        <v>0.50664715927363646</v>
      </c>
      <c r="C60" s="16">
        <f>'Lopsided Margins'!F60</f>
        <v>0.49335284072636354</v>
      </c>
      <c r="E60" s="32">
        <v>58</v>
      </c>
      <c r="F60" s="35" t="e">
        <f t="shared" si="2"/>
        <v>#N/A</v>
      </c>
      <c r="G60" s="35" t="e">
        <f t="shared" si="3"/>
        <v>#N/A</v>
      </c>
      <c r="H60" s="17"/>
    </row>
    <row r="61" spans="1:8" ht="15.75">
      <c r="A61" s="3">
        <v>59</v>
      </c>
      <c r="B61" s="13">
        <f>'Lopsided Margins'!E61</f>
        <v>0.38547546417505346</v>
      </c>
      <c r="C61" s="16">
        <f>'Lopsided Margins'!F61</f>
        <v>0.61452453582494659</v>
      </c>
      <c r="E61" s="32">
        <v>59</v>
      </c>
      <c r="F61" s="35" t="e">
        <f t="shared" si="2"/>
        <v>#N/A</v>
      </c>
      <c r="G61" s="35" t="e">
        <f t="shared" si="3"/>
        <v>#N/A</v>
      </c>
      <c r="H61" s="17"/>
    </row>
    <row r="62" spans="1:8" ht="15.75">
      <c r="A62" s="3">
        <v>60</v>
      </c>
      <c r="B62" s="13">
        <f>'Lopsided Margins'!E62</f>
        <v>0.44904994047044439</v>
      </c>
      <c r="C62" s="16">
        <f>'Lopsided Margins'!F62</f>
        <v>0.55095005952955567</v>
      </c>
      <c r="E62" s="32">
        <v>60</v>
      </c>
      <c r="F62" s="35" t="e">
        <f t="shared" si="2"/>
        <v>#N/A</v>
      </c>
      <c r="G62" s="35" t="e">
        <f t="shared" si="3"/>
        <v>#N/A</v>
      </c>
      <c r="H62" s="17"/>
    </row>
    <row r="63" spans="1:8" ht="15.75">
      <c r="A63" s="3">
        <v>61</v>
      </c>
      <c r="B63" s="13">
        <f>'Lopsided Margins'!E63</f>
        <v>0.52875716634259917</v>
      </c>
      <c r="C63" s="16">
        <f>'Lopsided Margins'!F63</f>
        <v>0.47124283365740083</v>
      </c>
      <c r="E63" s="32">
        <v>61</v>
      </c>
      <c r="F63" s="35" t="e">
        <f t="shared" si="2"/>
        <v>#N/A</v>
      </c>
      <c r="G63" s="35" t="e">
        <f t="shared" si="3"/>
        <v>#N/A</v>
      </c>
      <c r="H63" s="17"/>
    </row>
    <row r="64" spans="1:8" ht="15.75">
      <c r="A64" s="3">
        <v>62</v>
      </c>
      <c r="B64" s="13">
        <f>'Lopsided Margins'!E64</f>
        <v>0.50746001289778109</v>
      </c>
      <c r="C64" s="16">
        <f>'Lopsided Margins'!F64</f>
        <v>0.49253998710221891</v>
      </c>
      <c r="E64" s="32">
        <v>62</v>
      </c>
      <c r="F64" s="35" t="e">
        <f t="shared" si="2"/>
        <v>#N/A</v>
      </c>
      <c r="G64" s="35" t="e">
        <f t="shared" si="3"/>
        <v>#N/A</v>
      </c>
      <c r="H64" s="17"/>
    </row>
    <row r="65" spans="1:8" ht="15.75">
      <c r="A65" s="3">
        <v>63</v>
      </c>
      <c r="B65" s="13">
        <f>'Lopsided Margins'!E65</f>
        <v>0.40284230120596937</v>
      </c>
      <c r="C65" s="16">
        <f>'Lopsided Margins'!F65</f>
        <v>0.59715769879403058</v>
      </c>
      <c r="E65" s="32">
        <v>63</v>
      </c>
      <c r="F65" s="35" t="e">
        <f t="shared" si="2"/>
        <v>#N/A</v>
      </c>
      <c r="G65" s="35" t="e">
        <f t="shared" si="3"/>
        <v>#N/A</v>
      </c>
      <c r="H65" s="17"/>
    </row>
    <row r="66" spans="1:8" ht="15.75">
      <c r="A66" s="3">
        <v>64</v>
      </c>
      <c r="B66" s="13">
        <f>'Lopsided Margins'!E66</f>
        <v>0.45674927409008037</v>
      </c>
      <c r="C66" s="16">
        <f>'Lopsided Margins'!F66</f>
        <v>0.54325072590991963</v>
      </c>
      <c r="E66" s="32">
        <v>64</v>
      </c>
      <c r="F66" s="35" t="e">
        <f t="shared" si="2"/>
        <v>#N/A</v>
      </c>
      <c r="G66" s="35" t="e">
        <f t="shared" si="3"/>
        <v>#N/A</v>
      </c>
      <c r="H66" s="17"/>
    </row>
    <row r="67" spans="1:8" ht="15.75">
      <c r="A67" s="3">
        <v>65</v>
      </c>
      <c r="B67" s="13">
        <f>'Lopsided Margins'!E67</f>
        <v>0.34375675307940423</v>
      </c>
      <c r="C67" s="16">
        <f>'Lopsided Margins'!F67</f>
        <v>0.65624324692059577</v>
      </c>
      <c r="E67" s="32">
        <v>65</v>
      </c>
      <c r="F67" s="35" t="e">
        <f t="shared" ref="F67:F98" si="4">INDEX($B$3:$B$3,MATCH(14,$D$3:$D$3,0))</f>
        <v>#N/A</v>
      </c>
      <c r="G67" s="35" t="e">
        <f t="shared" ref="G67:G98" si="5">INDEX($C$3:$C$3,MATCH(14,$D$3:$D$3,0))</f>
        <v>#N/A</v>
      </c>
      <c r="H67" s="17"/>
    </row>
    <row r="68" spans="1:8" ht="15.75">
      <c r="A68" s="3">
        <v>66</v>
      </c>
      <c r="B68" s="13">
        <f>'Lopsided Margins'!E68</f>
        <v>0.36066019802999494</v>
      </c>
      <c r="C68" s="16">
        <f>'Lopsided Margins'!F68</f>
        <v>0.63933980197000506</v>
      </c>
      <c r="E68" s="32">
        <v>66</v>
      </c>
      <c r="F68" s="35" t="e">
        <f t="shared" si="4"/>
        <v>#N/A</v>
      </c>
      <c r="G68" s="35" t="e">
        <f t="shared" si="5"/>
        <v>#N/A</v>
      </c>
      <c r="H68" s="17"/>
    </row>
    <row r="69" spans="1:8" ht="15.75">
      <c r="A69" s="3">
        <v>67</v>
      </c>
      <c r="B69" s="13">
        <f>'Lopsided Margins'!E69</f>
        <v>0.45986150498971828</v>
      </c>
      <c r="C69" s="16">
        <f>'Lopsided Margins'!F69</f>
        <v>0.54013849501028177</v>
      </c>
      <c r="E69" s="32">
        <v>67</v>
      </c>
      <c r="F69" s="35" t="e">
        <f t="shared" si="4"/>
        <v>#N/A</v>
      </c>
      <c r="G69" s="35" t="e">
        <f t="shared" si="5"/>
        <v>#N/A</v>
      </c>
      <c r="H69" s="17"/>
    </row>
    <row r="70" spans="1:8" ht="15.75">
      <c r="A70" s="3">
        <v>68</v>
      </c>
      <c r="B70" s="13">
        <f>'Lopsided Margins'!E70</f>
        <v>0.50454591649272573</v>
      </c>
      <c r="C70" s="16">
        <f>'Lopsided Margins'!F70</f>
        <v>0.49545408350727427</v>
      </c>
      <c r="E70" s="32">
        <v>68</v>
      </c>
      <c r="F70" s="35" t="e">
        <f t="shared" si="4"/>
        <v>#N/A</v>
      </c>
      <c r="G70" s="35" t="e">
        <f t="shared" si="5"/>
        <v>#N/A</v>
      </c>
      <c r="H70" s="17"/>
    </row>
    <row r="71" spans="1:8" ht="15.75">
      <c r="A71" s="3">
        <v>69</v>
      </c>
      <c r="B71" s="13">
        <f>'Lopsided Margins'!E71</f>
        <v>0.61445783132530118</v>
      </c>
      <c r="C71" s="16">
        <f>'Lopsided Margins'!F71</f>
        <v>0.38554216867469882</v>
      </c>
      <c r="E71" s="32">
        <v>69</v>
      </c>
      <c r="F71" s="35" t="e">
        <f t="shared" si="4"/>
        <v>#N/A</v>
      </c>
      <c r="G71" s="35" t="e">
        <f t="shared" si="5"/>
        <v>#N/A</v>
      </c>
      <c r="H71" s="17"/>
    </row>
    <row r="72" spans="1:8" ht="15.75">
      <c r="A72" s="3">
        <v>70</v>
      </c>
      <c r="B72" s="13">
        <f>'Lopsided Margins'!E72</f>
        <v>0.84830405706186651</v>
      </c>
      <c r="C72" s="16">
        <f>'Lopsided Margins'!F72</f>
        <v>0.15169594293813352</v>
      </c>
      <c r="E72" s="32">
        <v>70</v>
      </c>
      <c r="F72" s="35" t="e">
        <f t="shared" si="4"/>
        <v>#N/A</v>
      </c>
      <c r="G72" s="35" t="e">
        <f t="shared" si="5"/>
        <v>#N/A</v>
      </c>
      <c r="H72" s="17"/>
    </row>
    <row r="73" spans="1:8" ht="15.75">
      <c r="A73" s="3">
        <v>71</v>
      </c>
      <c r="B73" s="13">
        <f>'Lopsided Margins'!E73</f>
        <v>0.45554625988099801</v>
      </c>
      <c r="C73" s="16">
        <f>'Lopsided Margins'!F73</f>
        <v>0.54445374011900205</v>
      </c>
      <c r="E73" s="32">
        <v>71</v>
      </c>
      <c r="F73" s="35" t="e">
        <f t="shared" si="4"/>
        <v>#N/A</v>
      </c>
      <c r="G73" s="35" t="e">
        <f t="shared" si="5"/>
        <v>#N/A</v>
      </c>
      <c r="H73" s="17"/>
    </row>
    <row r="74" spans="1:8" ht="15.75">
      <c r="A74" s="3">
        <v>72</v>
      </c>
      <c r="B74" s="13">
        <f>'Lopsided Margins'!E74</f>
        <v>0.46751909803340591</v>
      </c>
      <c r="C74" s="16">
        <f>'Lopsided Margins'!F74</f>
        <v>0.53248090196659414</v>
      </c>
      <c r="E74" s="32">
        <v>72</v>
      </c>
      <c r="F74" s="35" t="e">
        <f t="shared" si="4"/>
        <v>#N/A</v>
      </c>
      <c r="G74" s="35" t="e">
        <f t="shared" si="5"/>
        <v>#N/A</v>
      </c>
      <c r="H74" s="17"/>
    </row>
    <row r="75" spans="1:8" ht="15.75">
      <c r="A75" s="3">
        <v>73</v>
      </c>
      <c r="B75" s="13">
        <f>'Lopsided Margins'!E75</f>
        <v>0.55935658342355243</v>
      </c>
      <c r="C75" s="16">
        <f>'Lopsided Margins'!F75</f>
        <v>0.44064341657644762</v>
      </c>
      <c r="E75" s="32">
        <v>73</v>
      </c>
      <c r="F75" s="35" t="e">
        <f t="shared" si="4"/>
        <v>#N/A</v>
      </c>
      <c r="G75" s="35" t="e">
        <f t="shared" si="5"/>
        <v>#N/A</v>
      </c>
      <c r="H75" s="17"/>
    </row>
    <row r="76" spans="1:8" ht="15.75">
      <c r="A76" s="3">
        <v>74</v>
      </c>
      <c r="B76" s="13">
        <f>'Lopsided Margins'!E76</f>
        <v>0.68611954502197847</v>
      </c>
      <c r="C76" s="16">
        <f>'Lopsided Margins'!F76</f>
        <v>0.31388045497802147</v>
      </c>
      <c r="E76" s="32">
        <v>74</v>
      </c>
      <c r="F76" s="35" t="e">
        <f t="shared" si="4"/>
        <v>#N/A</v>
      </c>
      <c r="G76" s="35" t="e">
        <f t="shared" si="5"/>
        <v>#N/A</v>
      </c>
      <c r="H76" s="17"/>
    </row>
    <row r="77" spans="1:8" ht="15.75">
      <c r="A77" s="3">
        <v>75</v>
      </c>
      <c r="B77" s="13">
        <f>'Lopsided Margins'!E77</f>
        <v>0.5997944302226359</v>
      </c>
      <c r="C77" s="16">
        <f>'Lopsided Margins'!F77</f>
        <v>0.40020556977736405</v>
      </c>
      <c r="E77" s="32">
        <v>75</v>
      </c>
      <c r="F77" s="35" t="e">
        <f t="shared" si="4"/>
        <v>#N/A</v>
      </c>
      <c r="G77" s="35" t="e">
        <f t="shared" si="5"/>
        <v>#N/A</v>
      </c>
      <c r="H77" s="17"/>
    </row>
    <row r="78" spans="1:8" ht="15.75">
      <c r="A78" s="3">
        <v>76</v>
      </c>
      <c r="B78" s="13">
        <f>'Lopsided Margins'!E78</f>
        <v>0.52407237395761608</v>
      </c>
      <c r="C78" s="16">
        <f>'Lopsided Margins'!F78</f>
        <v>0.47592762604238392</v>
      </c>
      <c r="E78" s="32">
        <v>76</v>
      </c>
      <c r="F78" s="35" t="e">
        <f t="shared" si="4"/>
        <v>#N/A</v>
      </c>
      <c r="G78" s="35" t="e">
        <f t="shared" si="5"/>
        <v>#N/A</v>
      </c>
      <c r="H78" s="17"/>
    </row>
    <row r="79" spans="1:8" ht="15.75">
      <c r="A79" s="3">
        <v>77</v>
      </c>
      <c r="B79" s="13">
        <f>'Lopsided Margins'!E79</f>
        <v>0.62228490948665738</v>
      </c>
      <c r="C79" s="16">
        <f>'Lopsided Margins'!F79</f>
        <v>0.37771509051334262</v>
      </c>
      <c r="E79" s="32">
        <v>77</v>
      </c>
      <c r="F79" s="35" t="e">
        <f t="shared" si="4"/>
        <v>#N/A</v>
      </c>
      <c r="G79" s="35" t="e">
        <f t="shared" si="5"/>
        <v>#N/A</v>
      </c>
      <c r="H79" s="17"/>
    </row>
    <row r="80" spans="1:8" ht="15.75">
      <c r="A80" s="3">
        <v>78</v>
      </c>
      <c r="B80" s="13">
        <f>'Lopsided Margins'!E80</f>
        <v>0.38432769530022187</v>
      </c>
      <c r="C80" s="16">
        <f>'Lopsided Margins'!F80</f>
        <v>0.61567230469977818</v>
      </c>
      <c r="E80" s="32">
        <v>78</v>
      </c>
      <c r="F80" s="35" t="e">
        <f t="shared" si="4"/>
        <v>#N/A</v>
      </c>
      <c r="G80" s="35" t="e">
        <f t="shared" si="5"/>
        <v>#N/A</v>
      </c>
      <c r="H80" s="17"/>
    </row>
    <row r="81" spans="1:8" ht="15.75">
      <c r="A81" s="3">
        <v>79</v>
      </c>
      <c r="B81" s="13">
        <f>'Lopsided Margins'!E81</f>
        <v>0.32649671289903759</v>
      </c>
      <c r="C81" s="16">
        <f>'Lopsided Margins'!F81</f>
        <v>0.67350328710096241</v>
      </c>
      <c r="E81" s="32">
        <v>79</v>
      </c>
      <c r="F81" s="35" t="e">
        <f t="shared" si="4"/>
        <v>#N/A</v>
      </c>
      <c r="G81" s="35" t="e">
        <f t="shared" si="5"/>
        <v>#N/A</v>
      </c>
      <c r="H81" s="17"/>
    </row>
    <row r="82" spans="1:8" ht="15.75">
      <c r="A82" s="3">
        <v>80</v>
      </c>
      <c r="B82" s="13">
        <f>'Lopsided Margins'!E82</f>
        <v>0.53224207947916335</v>
      </c>
      <c r="C82" s="16">
        <f>'Lopsided Margins'!F82</f>
        <v>0.4677579205208367</v>
      </c>
      <c r="E82" s="32">
        <v>80</v>
      </c>
      <c r="F82" s="35" t="e">
        <f t="shared" si="4"/>
        <v>#N/A</v>
      </c>
      <c r="G82" s="35" t="e">
        <f t="shared" si="5"/>
        <v>#N/A</v>
      </c>
      <c r="H82" s="17"/>
    </row>
    <row r="83" spans="1:8" ht="15.75">
      <c r="A83" s="3">
        <v>81</v>
      </c>
      <c r="B83" s="13">
        <f>'Lopsided Margins'!E83</f>
        <v>0.52169149040677687</v>
      </c>
      <c r="C83" s="16">
        <f>'Lopsided Margins'!F83</f>
        <v>0.47830850959322313</v>
      </c>
      <c r="E83" s="32">
        <v>81</v>
      </c>
      <c r="F83" s="35" t="e">
        <f t="shared" si="4"/>
        <v>#N/A</v>
      </c>
      <c r="G83" s="35" t="e">
        <f t="shared" si="5"/>
        <v>#N/A</v>
      </c>
      <c r="H83" s="17"/>
    </row>
    <row r="84" spans="1:8" ht="15.75">
      <c r="A84" s="3">
        <v>82</v>
      </c>
      <c r="B84" s="13">
        <f>'Lopsided Margins'!E84</f>
        <v>0.72674255761843787</v>
      </c>
      <c r="C84" s="16">
        <f>'Lopsided Margins'!F84</f>
        <v>0.27325744238156208</v>
      </c>
      <c r="E84" s="32">
        <v>82</v>
      </c>
      <c r="F84" s="35" t="e">
        <f t="shared" si="4"/>
        <v>#N/A</v>
      </c>
      <c r="G84" s="35" t="e">
        <f t="shared" si="5"/>
        <v>#N/A</v>
      </c>
      <c r="H84" s="17"/>
    </row>
    <row r="85" spans="1:8" ht="15.75">
      <c r="A85" s="3">
        <v>83</v>
      </c>
      <c r="B85" s="13">
        <f>'Lopsided Margins'!E85</f>
        <v>0.51756562240348269</v>
      </c>
      <c r="C85" s="16">
        <f>'Lopsided Margins'!F85</f>
        <v>0.48243437759651731</v>
      </c>
      <c r="E85" s="32">
        <v>83</v>
      </c>
      <c r="F85" s="35" t="e">
        <f t="shared" si="4"/>
        <v>#N/A</v>
      </c>
      <c r="G85" s="35" t="e">
        <f t="shared" si="5"/>
        <v>#N/A</v>
      </c>
      <c r="H85" s="17"/>
    </row>
    <row r="86" spans="1:8" ht="15.75">
      <c r="A86" s="3">
        <v>84</v>
      </c>
      <c r="B86" s="13">
        <f>'Lopsided Margins'!E86</f>
        <v>0.51109940716107638</v>
      </c>
      <c r="C86" s="16">
        <f>'Lopsided Margins'!F86</f>
        <v>0.48890059283892368</v>
      </c>
      <c r="E86" s="32">
        <v>84</v>
      </c>
      <c r="F86" s="35" t="e">
        <f t="shared" si="4"/>
        <v>#N/A</v>
      </c>
      <c r="G86" s="35" t="e">
        <f t="shared" si="5"/>
        <v>#N/A</v>
      </c>
      <c r="H86" s="17"/>
    </row>
    <row r="87" spans="1:8" ht="15.75">
      <c r="A87" s="3">
        <v>85</v>
      </c>
      <c r="B87" s="13">
        <f>'Lopsided Margins'!E87</f>
        <v>0.26981686443429848</v>
      </c>
      <c r="C87" s="16">
        <f>'Lopsided Margins'!F87</f>
        <v>0.73018313556570147</v>
      </c>
      <c r="E87" s="32">
        <v>85</v>
      </c>
      <c r="F87" s="35" t="e">
        <f t="shared" si="4"/>
        <v>#N/A</v>
      </c>
      <c r="G87" s="35" t="e">
        <f t="shared" si="5"/>
        <v>#N/A</v>
      </c>
      <c r="H87" s="17"/>
    </row>
    <row r="88" spans="1:8" ht="15.75">
      <c r="A88" s="3">
        <v>86</v>
      </c>
      <c r="B88" s="13">
        <f>'Lopsided Margins'!E88</f>
        <v>0.44448104693140794</v>
      </c>
      <c r="C88" s="16">
        <f>'Lopsided Margins'!F88</f>
        <v>0.555518953068592</v>
      </c>
      <c r="E88" s="32">
        <v>86</v>
      </c>
      <c r="F88" s="35" t="e">
        <f t="shared" si="4"/>
        <v>#N/A</v>
      </c>
      <c r="G88" s="35" t="e">
        <f t="shared" si="5"/>
        <v>#N/A</v>
      </c>
      <c r="H88" s="17"/>
    </row>
    <row r="89" spans="1:8" ht="15.75">
      <c r="A89" s="3">
        <v>87</v>
      </c>
      <c r="B89" s="13">
        <f>'Lopsided Margins'!E89</f>
        <v>0.63320932857839241</v>
      </c>
      <c r="C89" s="16">
        <f>'Lopsided Margins'!F89</f>
        <v>0.36679067142160759</v>
      </c>
      <c r="E89" s="32">
        <v>87</v>
      </c>
      <c r="F89" s="35" t="e">
        <f t="shared" si="4"/>
        <v>#N/A</v>
      </c>
      <c r="G89" s="35" t="e">
        <f t="shared" si="5"/>
        <v>#N/A</v>
      </c>
      <c r="H89" s="17"/>
    </row>
    <row r="90" spans="1:8" ht="15.75">
      <c r="A90" s="3">
        <v>88</v>
      </c>
      <c r="B90" s="13">
        <f>'Lopsided Margins'!E90</f>
        <v>0.44186272131942761</v>
      </c>
      <c r="C90" s="16">
        <f>'Lopsided Margins'!F90</f>
        <v>0.55813727868057239</v>
      </c>
      <c r="E90" s="32">
        <v>88</v>
      </c>
      <c r="F90" s="35" t="e">
        <f t="shared" si="4"/>
        <v>#N/A</v>
      </c>
      <c r="G90" s="35" t="e">
        <f t="shared" si="5"/>
        <v>#N/A</v>
      </c>
      <c r="H90" s="17"/>
    </row>
    <row r="91" spans="1:8" ht="15.75">
      <c r="A91" s="3">
        <v>89</v>
      </c>
      <c r="B91" s="13">
        <f>'Lopsided Margins'!E91</f>
        <v>0.34396252008018185</v>
      </c>
      <c r="C91" s="16">
        <f>'Lopsided Margins'!F91</f>
        <v>0.6560374799198182</v>
      </c>
      <c r="E91" s="32">
        <v>89</v>
      </c>
      <c r="F91" s="35" t="e">
        <f t="shared" si="4"/>
        <v>#N/A</v>
      </c>
      <c r="G91" s="35" t="e">
        <f t="shared" si="5"/>
        <v>#N/A</v>
      </c>
      <c r="H91" s="17"/>
    </row>
    <row r="92" spans="1:8" ht="15.75">
      <c r="A92" s="3">
        <v>90</v>
      </c>
      <c r="B92" s="13">
        <f>'Lopsided Margins'!E92</f>
        <v>0.38588826200632997</v>
      </c>
      <c r="C92" s="16">
        <f>'Lopsided Margins'!F92</f>
        <v>0.61411173799367003</v>
      </c>
      <c r="E92" s="32">
        <v>90</v>
      </c>
      <c r="F92" s="35" t="e">
        <f t="shared" si="4"/>
        <v>#N/A</v>
      </c>
      <c r="G92" s="35" t="e">
        <f t="shared" si="5"/>
        <v>#N/A</v>
      </c>
      <c r="H92" s="17"/>
    </row>
    <row r="93" spans="1:8" ht="15.75">
      <c r="A93" s="3">
        <v>91</v>
      </c>
      <c r="B93" s="13">
        <f>'Lopsided Margins'!E93</f>
        <v>0.37262315287991471</v>
      </c>
      <c r="C93" s="16">
        <f>'Lopsided Margins'!F93</f>
        <v>0.62737684712008535</v>
      </c>
      <c r="E93" s="32">
        <v>91</v>
      </c>
      <c r="F93" s="35" t="e">
        <f t="shared" si="4"/>
        <v>#N/A</v>
      </c>
      <c r="G93" s="35" t="e">
        <f t="shared" si="5"/>
        <v>#N/A</v>
      </c>
      <c r="H93" s="17"/>
    </row>
    <row r="94" spans="1:8" ht="15.75">
      <c r="A94" s="3">
        <v>92</v>
      </c>
      <c r="B94" s="13">
        <f>'Lopsided Margins'!E94</f>
        <v>0.4973508021109565</v>
      </c>
      <c r="C94" s="16">
        <f>'Lopsided Margins'!F94</f>
        <v>0.5026491978890435</v>
      </c>
      <c r="E94" s="32">
        <v>92</v>
      </c>
      <c r="F94" s="35" t="e">
        <f t="shared" si="4"/>
        <v>#N/A</v>
      </c>
      <c r="G94" s="35" t="e">
        <f t="shared" si="5"/>
        <v>#N/A</v>
      </c>
      <c r="H94" s="17"/>
    </row>
    <row r="95" spans="1:8" ht="15.75">
      <c r="A95" s="3">
        <v>93</v>
      </c>
      <c r="B95" s="13">
        <f>'Lopsided Margins'!E95</f>
        <v>0.3977012922465209</v>
      </c>
      <c r="C95" s="16">
        <f>'Lopsided Margins'!F95</f>
        <v>0.60229870775347916</v>
      </c>
      <c r="E95" s="32">
        <v>93</v>
      </c>
      <c r="F95" s="35" t="e">
        <f t="shared" si="4"/>
        <v>#N/A</v>
      </c>
      <c r="G95" s="35" t="e">
        <f t="shared" si="5"/>
        <v>#N/A</v>
      </c>
      <c r="H95" s="17"/>
    </row>
    <row r="96" spans="1:8" ht="15.75">
      <c r="A96" s="3">
        <v>94</v>
      </c>
      <c r="B96" s="13">
        <f>'Lopsided Margins'!E96</f>
        <v>0.6952668292302111</v>
      </c>
      <c r="C96" s="16">
        <f>'Lopsided Margins'!F96</f>
        <v>0.3047331707697889</v>
      </c>
      <c r="E96" s="32">
        <v>94</v>
      </c>
      <c r="F96" s="35" t="e">
        <f t="shared" si="4"/>
        <v>#N/A</v>
      </c>
      <c r="G96" s="35" t="e">
        <f t="shared" si="5"/>
        <v>#N/A</v>
      </c>
      <c r="H96" s="17"/>
    </row>
    <row r="97" spans="1:8" ht="15.75">
      <c r="A97" s="3">
        <v>95</v>
      </c>
      <c r="B97" s="13">
        <f>'Lopsided Margins'!E97</f>
        <v>0.42600514609543955</v>
      </c>
      <c r="C97" s="16">
        <f>'Lopsided Margins'!F97</f>
        <v>0.5739948539045604</v>
      </c>
      <c r="E97" s="32">
        <v>95</v>
      </c>
      <c r="F97" s="35" t="e">
        <f t="shared" si="4"/>
        <v>#N/A</v>
      </c>
      <c r="G97" s="35" t="e">
        <f t="shared" si="5"/>
        <v>#N/A</v>
      </c>
      <c r="H97" s="17"/>
    </row>
    <row r="98" spans="1:8" ht="15.75">
      <c r="A98" s="3">
        <v>96</v>
      </c>
      <c r="B98" s="13">
        <f>'Lopsided Margins'!E98</f>
        <v>0.50800403979355702</v>
      </c>
      <c r="C98" s="16">
        <f>'Lopsided Margins'!F98</f>
        <v>0.49199596020644298</v>
      </c>
      <c r="E98" s="32">
        <v>96</v>
      </c>
      <c r="F98" s="35" t="e">
        <f t="shared" si="4"/>
        <v>#N/A</v>
      </c>
      <c r="G98" s="35" t="e">
        <f t="shared" si="5"/>
        <v>#N/A</v>
      </c>
      <c r="H98" s="17"/>
    </row>
    <row r="99" spans="1:8" ht="15.75">
      <c r="A99" s="3">
        <v>97</v>
      </c>
      <c r="B99" s="13">
        <f>'Lopsided Margins'!E99</f>
        <v>0.40234867214291409</v>
      </c>
      <c r="C99" s="16">
        <f>'Lopsided Margins'!F99</f>
        <v>0.59765132785708586</v>
      </c>
      <c r="E99" s="32">
        <v>97</v>
      </c>
      <c r="F99" s="35" t="e">
        <f t="shared" ref="F99:F112" si="6">INDEX($B$3:$B$3,MATCH(14,$D$3:$D$3,0))</f>
        <v>#N/A</v>
      </c>
      <c r="G99" s="35" t="e">
        <f t="shared" ref="G99:G112" si="7">INDEX($C$3:$C$3,MATCH(14,$D$3:$D$3,0))</f>
        <v>#N/A</v>
      </c>
      <c r="H99" s="17"/>
    </row>
    <row r="100" spans="1:8" ht="15.75">
      <c r="A100" s="3">
        <v>98</v>
      </c>
      <c r="B100" s="13">
        <f>'Lopsided Margins'!E100</f>
        <v>0.34649478238102954</v>
      </c>
      <c r="C100" s="16">
        <f>'Lopsided Margins'!F100</f>
        <v>0.6535052176189704</v>
      </c>
      <c r="E100" s="32">
        <v>98</v>
      </c>
      <c r="F100" s="35" t="e">
        <f t="shared" si="6"/>
        <v>#N/A</v>
      </c>
      <c r="G100" s="35" t="e">
        <f t="shared" si="7"/>
        <v>#N/A</v>
      </c>
      <c r="H100" s="17"/>
    </row>
    <row r="101" spans="1:8" ht="15.75">
      <c r="A101" s="3">
        <v>99</v>
      </c>
      <c r="B101" s="13">
        <f>'Lopsided Margins'!E101</f>
        <v>0.39827586206896554</v>
      </c>
      <c r="C101" s="16">
        <f>'Lopsided Margins'!F101</f>
        <v>0.60172413793103452</v>
      </c>
      <c r="E101" s="32">
        <v>99</v>
      </c>
      <c r="F101" s="35" t="e">
        <f t="shared" si="6"/>
        <v>#N/A</v>
      </c>
      <c r="G101" s="35" t="e">
        <f t="shared" si="7"/>
        <v>#N/A</v>
      </c>
      <c r="H101" s="17"/>
    </row>
    <row r="102" spans="1:8" ht="15.75">
      <c r="A102" s="3">
        <v>100</v>
      </c>
      <c r="B102" s="13">
        <f>'Lopsided Margins'!E102</f>
        <v>0.37796171522912853</v>
      </c>
      <c r="C102" s="16">
        <f>'Lopsided Margins'!F102</f>
        <v>0.62203828477087142</v>
      </c>
      <c r="E102" s="32">
        <v>100</v>
      </c>
      <c r="F102" s="35" t="e">
        <f t="shared" si="6"/>
        <v>#N/A</v>
      </c>
      <c r="G102" s="35" t="e">
        <f t="shared" si="7"/>
        <v>#N/A</v>
      </c>
      <c r="H102" s="17"/>
    </row>
    <row r="103" spans="1:8" ht="15.75">
      <c r="A103" s="3">
        <v>101</v>
      </c>
      <c r="B103" s="13">
        <f>'Lopsided Margins'!E103</f>
        <v>0.36506746955214592</v>
      </c>
      <c r="C103" s="16">
        <f>'Lopsided Margins'!F103</f>
        <v>0.63493253044785403</v>
      </c>
      <c r="E103" s="32">
        <v>101</v>
      </c>
      <c r="F103" s="35" t="e">
        <f t="shared" si="6"/>
        <v>#N/A</v>
      </c>
      <c r="G103" s="35" t="e">
        <f t="shared" si="7"/>
        <v>#N/A</v>
      </c>
      <c r="H103" s="17"/>
    </row>
    <row r="104" spans="1:8" ht="15.75">
      <c r="A104" s="3">
        <v>102</v>
      </c>
      <c r="B104" s="13">
        <f>'Lopsided Margins'!E104</f>
        <v>0.44220787957613539</v>
      </c>
      <c r="C104" s="16">
        <f>'Lopsided Margins'!F104</f>
        <v>0.55779212042386461</v>
      </c>
      <c r="E104" s="32">
        <v>102</v>
      </c>
      <c r="F104" s="35" t="e">
        <f t="shared" si="6"/>
        <v>#N/A</v>
      </c>
      <c r="G104" s="35" t="e">
        <f t="shared" si="7"/>
        <v>#N/A</v>
      </c>
      <c r="H104" s="17"/>
    </row>
    <row r="105" spans="1:8" ht="15.75">
      <c r="A105" s="3">
        <v>103</v>
      </c>
      <c r="B105" s="13">
        <f>'Lopsided Margins'!E105</f>
        <v>0.49640094753235875</v>
      </c>
      <c r="C105" s="16">
        <f>'Lopsided Margins'!F105</f>
        <v>0.50359905246764125</v>
      </c>
      <c r="E105" s="32">
        <v>103</v>
      </c>
      <c r="F105" s="35" t="e">
        <f t="shared" si="6"/>
        <v>#N/A</v>
      </c>
      <c r="G105" s="35" t="e">
        <f t="shared" si="7"/>
        <v>#N/A</v>
      </c>
      <c r="H105" s="17"/>
    </row>
    <row r="106" spans="1:8" ht="15.75">
      <c r="A106" s="3">
        <v>104</v>
      </c>
      <c r="B106" s="13">
        <f>'Lopsided Margins'!E106</f>
        <v>0.39529529377906358</v>
      </c>
      <c r="C106" s="16">
        <f>'Lopsided Margins'!F106</f>
        <v>0.60470470622093642</v>
      </c>
      <c r="E106" s="32">
        <v>104</v>
      </c>
      <c r="F106" s="35" t="e">
        <f t="shared" si="6"/>
        <v>#N/A</v>
      </c>
      <c r="G106" s="35" t="e">
        <f t="shared" si="7"/>
        <v>#N/A</v>
      </c>
      <c r="H106" s="17"/>
    </row>
    <row r="107" spans="1:8" ht="15.75">
      <c r="A107" s="3">
        <v>105</v>
      </c>
      <c r="B107" s="13">
        <f>'Lopsided Margins'!E107</f>
        <v>0.36206643355255586</v>
      </c>
      <c r="C107" s="16">
        <f>'Lopsided Margins'!F107</f>
        <v>0.63793356644744414</v>
      </c>
      <c r="E107" s="32">
        <v>105</v>
      </c>
      <c r="F107" s="35" t="e">
        <f t="shared" si="6"/>
        <v>#N/A</v>
      </c>
      <c r="G107" s="35" t="e">
        <f t="shared" si="7"/>
        <v>#N/A</v>
      </c>
      <c r="H107" s="17"/>
    </row>
    <row r="108" spans="1:8" ht="15.75">
      <c r="A108" s="3">
        <v>106</v>
      </c>
      <c r="B108" s="13">
        <f>'Lopsided Margins'!E108</f>
        <v>0.38915140186915886</v>
      </c>
      <c r="C108" s="16">
        <f>'Lopsided Margins'!F108</f>
        <v>0.61084859813084114</v>
      </c>
      <c r="E108" s="32">
        <v>106</v>
      </c>
      <c r="F108" s="35" t="e">
        <f t="shared" si="6"/>
        <v>#N/A</v>
      </c>
      <c r="G108" s="35" t="e">
        <f t="shared" si="7"/>
        <v>#N/A</v>
      </c>
      <c r="H108" s="17"/>
    </row>
    <row r="109" spans="1:8" ht="15.75">
      <c r="A109" s="3">
        <v>107</v>
      </c>
      <c r="B109" s="13">
        <f>'Lopsided Margins'!E109</f>
        <v>0.4300771255545125</v>
      </c>
      <c r="C109" s="16">
        <f>'Lopsided Margins'!F109</f>
        <v>0.5699228744454875</v>
      </c>
      <c r="E109" s="32">
        <v>107</v>
      </c>
      <c r="F109" s="35" t="e">
        <f t="shared" si="6"/>
        <v>#N/A</v>
      </c>
      <c r="G109" s="35" t="e">
        <f t="shared" si="7"/>
        <v>#N/A</v>
      </c>
      <c r="H109" s="17"/>
    </row>
    <row r="110" spans="1:8" ht="15.75">
      <c r="A110" s="3">
        <v>108</v>
      </c>
      <c r="B110" s="13">
        <f>'Lopsided Margins'!E110</f>
        <v>0.40154959978805921</v>
      </c>
      <c r="C110" s="16">
        <f>'Lopsided Margins'!F110</f>
        <v>0.59845040021194074</v>
      </c>
      <c r="E110" s="32">
        <v>108</v>
      </c>
      <c r="F110" s="35" t="e">
        <f t="shared" si="6"/>
        <v>#N/A</v>
      </c>
      <c r="G110" s="35" t="e">
        <f t="shared" si="7"/>
        <v>#N/A</v>
      </c>
      <c r="H110" s="17"/>
    </row>
    <row r="111" spans="1:8" ht="15.75">
      <c r="A111" s="3">
        <v>109</v>
      </c>
      <c r="B111" s="13">
        <f>'Lopsided Margins'!E111</f>
        <v>0.53401052736450583</v>
      </c>
      <c r="C111" s="16">
        <f>'Lopsided Margins'!F111</f>
        <v>0.46598947263549417</v>
      </c>
      <c r="E111" s="32">
        <v>109</v>
      </c>
      <c r="F111" s="35" t="e">
        <f t="shared" si="6"/>
        <v>#N/A</v>
      </c>
      <c r="G111" s="35" t="e">
        <f t="shared" si="7"/>
        <v>#N/A</v>
      </c>
      <c r="H111" s="17"/>
    </row>
    <row r="112" spans="1:8" ht="15.75">
      <c r="A112" s="3">
        <v>110</v>
      </c>
      <c r="B112" s="13">
        <f>'Lopsided Margins'!E112</f>
        <v>0.42848121782107357</v>
      </c>
      <c r="C112" s="16">
        <f>'Lopsided Margins'!F112</f>
        <v>0.57151878217892638</v>
      </c>
      <c r="E112" s="32">
        <v>110</v>
      </c>
      <c r="F112" s="35" t="e">
        <f t="shared" si="6"/>
        <v>#N/A</v>
      </c>
      <c r="G112" s="35" t="e">
        <f t="shared" si="7"/>
        <v>#N/A</v>
      </c>
      <c r="H112" s="17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2"/>
  <sheetViews>
    <sheetView workbookViewId="0">
      <selection activeCell="A2" sqref="A2"/>
    </sheetView>
  </sheetViews>
  <sheetFormatPr defaultColWidth="9.140625" defaultRowHeight="15.7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>
      <c r="A1" s="1"/>
      <c r="B1" s="62" t="s">
        <v>0</v>
      </c>
      <c r="C1" s="63"/>
      <c r="E1" s="64" t="s">
        <v>16</v>
      </c>
      <c r="F1" s="65"/>
      <c r="H1" s="64" t="s">
        <v>17</v>
      </c>
      <c r="I1" s="65"/>
      <c r="J1" s="64" t="s">
        <v>18</v>
      </c>
      <c r="K1" s="65"/>
      <c r="L1" s="17"/>
      <c r="O1" s="42" t="s">
        <v>18</v>
      </c>
      <c r="P1" s="42" t="s">
        <v>19</v>
      </c>
    </row>
    <row r="2" spans="1:17" ht="16.5" customHeight="1">
      <c r="A2" s="2" t="s">
        <v>5</v>
      </c>
      <c r="B2" s="4" t="s">
        <v>4</v>
      </c>
      <c r="C2" s="14" t="s">
        <v>6</v>
      </c>
      <c r="D2" s="51" t="s">
        <v>7</v>
      </c>
      <c r="E2" s="4" t="s">
        <v>4</v>
      </c>
      <c r="F2" s="14" t="s">
        <v>6</v>
      </c>
      <c r="G2" s="51" t="s">
        <v>20</v>
      </c>
      <c r="H2" s="4" t="s">
        <v>4</v>
      </c>
      <c r="I2" s="14" t="s">
        <v>6</v>
      </c>
      <c r="J2" s="4" t="s">
        <v>4</v>
      </c>
      <c r="K2" s="14" t="s">
        <v>6</v>
      </c>
      <c r="L2" s="17"/>
      <c r="M2" s="52" t="s">
        <v>21</v>
      </c>
      <c r="N2" s="20" t="s">
        <v>4</v>
      </c>
      <c r="O2" s="43">
        <f>SUM(J2:J112)</f>
        <v>6858478.5</v>
      </c>
      <c r="P2" s="45">
        <f>O2/SUM(D2:D112)</f>
        <v>0.26531801956585815</v>
      </c>
      <c r="Q2" s="47"/>
    </row>
    <row r="3" spans="1:17" ht="16.5" customHeight="1">
      <c r="A3" s="2">
        <v>1</v>
      </c>
      <c r="B3" s="6">
        <f>'Lopsided Margins'!B3</f>
        <v>106899</v>
      </c>
      <c r="C3" s="9">
        <f>'Lopsided Margins'!C3</f>
        <v>11177</v>
      </c>
      <c r="D3" s="11">
        <f t="shared" ref="D3:D34" si="0">SUM(B3:C3)</f>
        <v>118076</v>
      </c>
      <c r="E3" s="40">
        <f t="shared" ref="E3:E34" si="1">IF(MAX(B3:C3)=B3,0,B3)</f>
        <v>0</v>
      </c>
      <c r="F3" s="41">
        <f t="shared" ref="F3:F34" si="2">IF(MAX(B3:C3)=B3,C3,0)</f>
        <v>11177</v>
      </c>
      <c r="G3" s="11">
        <f t="shared" ref="G3:G34" si="3">D3/2</f>
        <v>59038</v>
      </c>
      <c r="H3" s="40">
        <f t="shared" ref="H3:H34" si="4">IF(MAX(B3:C3)=B3,B3-G3,0)</f>
        <v>47861</v>
      </c>
      <c r="I3" s="41">
        <f t="shared" ref="I3:I34" si="5">IF(MAX(B3:C3)=B3,0,C3-G3)</f>
        <v>0</v>
      </c>
      <c r="J3" s="40">
        <f t="shared" ref="J3:J34" si="6">MAX(E3,H3)</f>
        <v>47861</v>
      </c>
      <c r="K3" s="41">
        <f t="shared" ref="K3:K34" si="7">MAX(F3,I3)</f>
        <v>11177</v>
      </c>
      <c r="L3" s="17"/>
      <c r="M3" s="53"/>
      <c r="N3" s="21" t="s">
        <v>6</v>
      </c>
      <c r="O3" s="44">
        <f>SUM(K2:K112)</f>
        <v>6066536</v>
      </c>
      <c r="P3" s="46">
        <f>O3/SUM(D2:D112)</f>
        <v>0.23468198043414187</v>
      </c>
      <c r="Q3" s="47"/>
    </row>
    <row r="4" spans="1:17" ht="16.5" customHeight="1">
      <c r="A4" s="3">
        <v>2</v>
      </c>
      <c r="B4" s="6">
        <f>'Lopsided Margins'!B4</f>
        <v>118979</v>
      </c>
      <c r="C4" s="9">
        <f>'Lopsided Margins'!C4</f>
        <v>82467</v>
      </c>
      <c r="D4" s="11">
        <f t="shared" si="0"/>
        <v>201446</v>
      </c>
      <c r="E4" s="6">
        <f t="shared" si="1"/>
        <v>0</v>
      </c>
      <c r="F4" s="9">
        <f t="shared" si="2"/>
        <v>82467</v>
      </c>
      <c r="G4" s="11">
        <f t="shared" si="3"/>
        <v>100723</v>
      </c>
      <c r="H4" s="6">
        <f t="shared" si="4"/>
        <v>18256</v>
      </c>
      <c r="I4" s="9">
        <f t="shared" si="5"/>
        <v>0</v>
      </c>
      <c r="J4" s="6">
        <f t="shared" si="6"/>
        <v>18256</v>
      </c>
      <c r="K4" s="9">
        <f t="shared" si="7"/>
        <v>82467</v>
      </c>
      <c r="L4" s="17"/>
    </row>
    <row r="5" spans="1:17">
      <c r="A5" s="3">
        <v>3</v>
      </c>
      <c r="B5" s="6">
        <f>'Lopsided Margins'!B5</f>
        <v>98490</v>
      </c>
      <c r="C5" s="9">
        <f>'Lopsided Margins'!C5</f>
        <v>32078</v>
      </c>
      <c r="D5" s="11">
        <f t="shared" si="0"/>
        <v>130568</v>
      </c>
      <c r="E5" s="6">
        <f t="shared" si="1"/>
        <v>0</v>
      </c>
      <c r="F5" s="9">
        <f t="shared" si="2"/>
        <v>32078</v>
      </c>
      <c r="G5" s="11">
        <f t="shared" si="3"/>
        <v>65284</v>
      </c>
      <c r="H5" s="6">
        <f t="shared" si="4"/>
        <v>33206</v>
      </c>
      <c r="I5" s="9">
        <f t="shared" si="5"/>
        <v>0</v>
      </c>
      <c r="J5" s="6">
        <f t="shared" si="6"/>
        <v>33206</v>
      </c>
      <c r="K5" s="9">
        <f t="shared" si="7"/>
        <v>32078</v>
      </c>
      <c r="L5" s="17"/>
      <c r="M5" s="54" t="s">
        <v>8</v>
      </c>
      <c r="N5" s="55"/>
      <c r="O5" s="55"/>
      <c r="P5" s="56"/>
      <c r="Q5" s="47"/>
    </row>
    <row r="6" spans="1:17">
      <c r="A6" s="3">
        <v>4</v>
      </c>
      <c r="B6" s="6">
        <f>'Lopsided Margins'!B6</f>
        <v>177404</v>
      </c>
      <c r="C6" s="9">
        <f>'Lopsided Margins'!C6</f>
        <v>5219</v>
      </c>
      <c r="D6" s="11">
        <f t="shared" si="0"/>
        <v>182623</v>
      </c>
      <c r="E6" s="6">
        <f t="shared" si="1"/>
        <v>0</v>
      </c>
      <c r="F6" s="9">
        <f t="shared" si="2"/>
        <v>5219</v>
      </c>
      <c r="G6" s="11">
        <f t="shared" si="3"/>
        <v>91311.5</v>
      </c>
      <c r="H6" s="6">
        <f t="shared" si="4"/>
        <v>86092.5</v>
      </c>
      <c r="I6" s="9">
        <f t="shared" si="5"/>
        <v>0</v>
      </c>
      <c r="J6" s="6">
        <f t="shared" si="6"/>
        <v>86092.5</v>
      </c>
      <c r="K6" s="9">
        <f t="shared" si="7"/>
        <v>5219</v>
      </c>
      <c r="L6" s="17"/>
      <c r="M6" s="18" t="str">
        <f>IF(MAX(P2:P3)=P2,N3,N2)</f>
        <v>Rep</v>
      </c>
      <c r="N6" s="57" t="s">
        <v>22</v>
      </c>
      <c r="O6" s="57"/>
      <c r="P6" s="58"/>
    </row>
    <row r="7" spans="1:17" ht="16.5" customHeight="1">
      <c r="A7" s="3">
        <v>5</v>
      </c>
      <c r="B7" s="6">
        <f>'Lopsided Margins'!B7</f>
        <v>215788</v>
      </c>
      <c r="C7" s="9">
        <f>'Lopsided Margins'!C7</f>
        <v>15951</v>
      </c>
      <c r="D7" s="11">
        <f t="shared" si="0"/>
        <v>231739</v>
      </c>
      <c r="E7" s="6">
        <f t="shared" si="1"/>
        <v>0</v>
      </c>
      <c r="F7" s="9">
        <f t="shared" si="2"/>
        <v>15951</v>
      </c>
      <c r="G7" s="11">
        <f t="shared" si="3"/>
        <v>115869.5</v>
      </c>
      <c r="H7" s="6">
        <f t="shared" si="4"/>
        <v>99918.5</v>
      </c>
      <c r="I7" s="9">
        <f t="shared" si="5"/>
        <v>0</v>
      </c>
      <c r="J7" s="6">
        <f t="shared" si="6"/>
        <v>99918.5</v>
      </c>
      <c r="K7" s="9">
        <f t="shared" si="7"/>
        <v>15951</v>
      </c>
      <c r="L7" s="17"/>
      <c r="M7" s="19"/>
      <c r="N7" s="59">
        <f>(MAX(O2:O3)-MIN(O2:O3))/SUM(D2:D112)</f>
        <v>3.0636039131716256E-2</v>
      </c>
      <c r="O7" s="60"/>
      <c r="P7" s="61"/>
    </row>
    <row r="8" spans="1:17">
      <c r="A8" s="3">
        <v>6</v>
      </c>
      <c r="B8" s="6">
        <f>'Lopsided Margins'!B8</f>
        <v>196359</v>
      </c>
      <c r="C8" s="9">
        <f>'Lopsided Margins'!C8</f>
        <v>112110</v>
      </c>
      <c r="D8" s="11">
        <f t="shared" si="0"/>
        <v>308469</v>
      </c>
      <c r="E8" s="6">
        <f t="shared" si="1"/>
        <v>0</v>
      </c>
      <c r="F8" s="9">
        <f t="shared" si="2"/>
        <v>112110</v>
      </c>
      <c r="G8" s="11">
        <f t="shared" si="3"/>
        <v>154234.5</v>
      </c>
      <c r="H8" s="6">
        <f t="shared" si="4"/>
        <v>42124.5</v>
      </c>
      <c r="I8" s="9">
        <f t="shared" si="5"/>
        <v>0</v>
      </c>
      <c r="J8" s="6">
        <f t="shared" si="6"/>
        <v>42124.5</v>
      </c>
      <c r="K8" s="9">
        <f t="shared" si="7"/>
        <v>112110</v>
      </c>
      <c r="L8" s="17"/>
    </row>
    <row r="9" spans="1:17">
      <c r="A9" s="3">
        <v>7</v>
      </c>
      <c r="B9" s="6">
        <f>'Lopsided Margins'!B9</f>
        <v>141388</v>
      </c>
      <c r="C9" s="9">
        <f>'Lopsided Margins'!C9</f>
        <v>7147</v>
      </c>
      <c r="D9" s="11">
        <f t="shared" si="0"/>
        <v>148535</v>
      </c>
      <c r="E9" s="6">
        <f t="shared" si="1"/>
        <v>0</v>
      </c>
      <c r="F9" s="9">
        <f t="shared" si="2"/>
        <v>7147</v>
      </c>
      <c r="G9" s="11">
        <f t="shared" si="3"/>
        <v>74267.5</v>
      </c>
      <c r="H9" s="6">
        <f t="shared" si="4"/>
        <v>67120.5</v>
      </c>
      <c r="I9" s="9">
        <f t="shared" si="5"/>
        <v>0</v>
      </c>
      <c r="J9" s="6">
        <f t="shared" si="6"/>
        <v>67120.5</v>
      </c>
      <c r="K9" s="9">
        <f t="shared" si="7"/>
        <v>7147</v>
      </c>
      <c r="L9" s="17"/>
    </row>
    <row r="10" spans="1:17">
      <c r="A10" s="3">
        <v>8</v>
      </c>
      <c r="B10" s="6">
        <f>'Lopsided Margins'!B10</f>
        <v>205089</v>
      </c>
      <c r="C10" s="9">
        <f>'Lopsided Margins'!C10</f>
        <v>19145</v>
      </c>
      <c r="D10" s="11">
        <f t="shared" si="0"/>
        <v>224234</v>
      </c>
      <c r="E10" s="6">
        <f t="shared" si="1"/>
        <v>0</v>
      </c>
      <c r="F10" s="9">
        <f t="shared" si="2"/>
        <v>19145</v>
      </c>
      <c r="G10" s="11">
        <f t="shared" si="3"/>
        <v>112117</v>
      </c>
      <c r="H10" s="6">
        <f t="shared" si="4"/>
        <v>92972</v>
      </c>
      <c r="I10" s="9">
        <f t="shared" si="5"/>
        <v>0</v>
      </c>
      <c r="J10" s="6">
        <f t="shared" si="6"/>
        <v>92972</v>
      </c>
      <c r="K10" s="9">
        <f t="shared" si="7"/>
        <v>19145</v>
      </c>
      <c r="L10" s="17"/>
    </row>
    <row r="11" spans="1:17">
      <c r="A11" s="3">
        <v>9</v>
      </c>
      <c r="B11" s="6">
        <f>'Lopsided Margins'!B11</f>
        <v>173837</v>
      </c>
      <c r="C11" s="9">
        <f>'Lopsided Margins'!C11</f>
        <v>7730</v>
      </c>
      <c r="D11" s="11">
        <f t="shared" si="0"/>
        <v>181567</v>
      </c>
      <c r="E11" s="6">
        <f t="shared" si="1"/>
        <v>0</v>
      </c>
      <c r="F11" s="9">
        <f t="shared" si="2"/>
        <v>7730</v>
      </c>
      <c r="G11" s="11">
        <f t="shared" si="3"/>
        <v>90783.5</v>
      </c>
      <c r="H11" s="6">
        <f t="shared" si="4"/>
        <v>83053.5</v>
      </c>
      <c r="I11" s="9">
        <f t="shared" si="5"/>
        <v>0</v>
      </c>
      <c r="J11" s="6">
        <f t="shared" si="6"/>
        <v>83053.5</v>
      </c>
      <c r="K11" s="9">
        <f t="shared" si="7"/>
        <v>7730</v>
      </c>
      <c r="L11" s="17"/>
    </row>
    <row r="12" spans="1:17">
      <c r="A12" s="3">
        <v>10</v>
      </c>
      <c r="B12" s="6">
        <f>'Lopsided Margins'!B12</f>
        <v>174100</v>
      </c>
      <c r="C12" s="9">
        <f>'Lopsided Margins'!C12</f>
        <v>89628</v>
      </c>
      <c r="D12" s="11">
        <f t="shared" si="0"/>
        <v>263728</v>
      </c>
      <c r="E12" s="6">
        <f t="shared" si="1"/>
        <v>0</v>
      </c>
      <c r="F12" s="9">
        <f t="shared" si="2"/>
        <v>89628</v>
      </c>
      <c r="G12" s="11">
        <f t="shared" si="3"/>
        <v>131864</v>
      </c>
      <c r="H12" s="6">
        <f t="shared" si="4"/>
        <v>42236</v>
      </c>
      <c r="I12" s="9">
        <f t="shared" si="5"/>
        <v>0</v>
      </c>
      <c r="J12" s="6">
        <f t="shared" si="6"/>
        <v>42236</v>
      </c>
      <c r="K12" s="9">
        <f t="shared" si="7"/>
        <v>89628</v>
      </c>
      <c r="L12" s="17"/>
    </row>
    <row r="13" spans="1:17">
      <c r="A13" s="3">
        <v>11</v>
      </c>
      <c r="B13" s="6">
        <f>'Lopsided Margins'!B13</f>
        <v>149767</v>
      </c>
      <c r="C13" s="9">
        <f>'Lopsided Margins'!C13</f>
        <v>21334</v>
      </c>
      <c r="D13" s="11">
        <f t="shared" si="0"/>
        <v>171101</v>
      </c>
      <c r="E13" s="6">
        <f t="shared" si="1"/>
        <v>0</v>
      </c>
      <c r="F13" s="9">
        <f t="shared" si="2"/>
        <v>21334</v>
      </c>
      <c r="G13" s="11">
        <f t="shared" si="3"/>
        <v>85550.5</v>
      </c>
      <c r="H13" s="6">
        <f t="shared" si="4"/>
        <v>64216.5</v>
      </c>
      <c r="I13" s="9">
        <f t="shared" si="5"/>
        <v>0</v>
      </c>
      <c r="J13" s="6">
        <f t="shared" si="6"/>
        <v>64216.5</v>
      </c>
      <c r="K13" s="9">
        <f t="shared" si="7"/>
        <v>21334</v>
      </c>
      <c r="L13" s="17"/>
    </row>
    <row r="14" spans="1:17">
      <c r="A14" s="3">
        <v>12</v>
      </c>
      <c r="B14" s="6">
        <f>'Lopsided Margins'!B14</f>
        <v>156849</v>
      </c>
      <c r="C14" s="9">
        <f>'Lopsided Margins'!C14</f>
        <v>66379</v>
      </c>
      <c r="D14" s="11">
        <f t="shared" si="0"/>
        <v>223228</v>
      </c>
      <c r="E14" s="6">
        <f t="shared" si="1"/>
        <v>0</v>
      </c>
      <c r="F14" s="9">
        <f t="shared" si="2"/>
        <v>66379</v>
      </c>
      <c r="G14" s="11">
        <f t="shared" si="3"/>
        <v>111614</v>
      </c>
      <c r="H14" s="6">
        <f t="shared" si="4"/>
        <v>45235</v>
      </c>
      <c r="I14" s="9">
        <f t="shared" si="5"/>
        <v>0</v>
      </c>
      <c r="J14" s="6">
        <f t="shared" si="6"/>
        <v>45235</v>
      </c>
      <c r="K14" s="9">
        <f t="shared" si="7"/>
        <v>66379</v>
      </c>
      <c r="L14" s="17"/>
    </row>
    <row r="15" spans="1:17">
      <c r="A15" s="3">
        <v>13</v>
      </c>
      <c r="B15" s="6">
        <f>'Lopsided Margins'!B15</f>
        <v>128544</v>
      </c>
      <c r="C15" s="9">
        <f>'Lopsided Margins'!C15</f>
        <v>103686</v>
      </c>
      <c r="D15" s="11">
        <f t="shared" si="0"/>
        <v>232230</v>
      </c>
      <c r="E15" s="6">
        <f t="shared" si="1"/>
        <v>0</v>
      </c>
      <c r="F15" s="9">
        <f t="shared" si="2"/>
        <v>103686</v>
      </c>
      <c r="G15" s="11">
        <f t="shared" si="3"/>
        <v>116115</v>
      </c>
      <c r="H15" s="6">
        <f t="shared" si="4"/>
        <v>12429</v>
      </c>
      <c r="I15" s="9">
        <f t="shared" si="5"/>
        <v>0</v>
      </c>
      <c r="J15" s="6">
        <f t="shared" si="6"/>
        <v>12429</v>
      </c>
      <c r="K15" s="9">
        <f t="shared" si="7"/>
        <v>103686</v>
      </c>
      <c r="L15" s="17"/>
    </row>
    <row r="16" spans="1:17">
      <c r="A16" s="3">
        <v>14</v>
      </c>
      <c r="B16" s="6">
        <f>'Lopsided Margins'!B16</f>
        <v>129036</v>
      </c>
      <c r="C16" s="9">
        <f>'Lopsided Margins'!C16</f>
        <v>81438</v>
      </c>
      <c r="D16" s="11">
        <f t="shared" si="0"/>
        <v>210474</v>
      </c>
      <c r="E16" s="6">
        <f t="shared" si="1"/>
        <v>0</v>
      </c>
      <c r="F16" s="9">
        <f t="shared" si="2"/>
        <v>81438</v>
      </c>
      <c r="G16" s="11">
        <f t="shared" si="3"/>
        <v>105237</v>
      </c>
      <c r="H16" s="6">
        <f t="shared" si="4"/>
        <v>23799</v>
      </c>
      <c r="I16" s="9">
        <f t="shared" si="5"/>
        <v>0</v>
      </c>
      <c r="J16" s="6">
        <f t="shared" si="6"/>
        <v>23799</v>
      </c>
      <c r="K16" s="9">
        <f t="shared" si="7"/>
        <v>81438</v>
      </c>
      <c r="L16" s="17"/>
    </row>
    <row r="17" spans="1:12">
      <c r="A17" s="3">
        <v>15</v>
      </c>
      <c r="B17" s="6">
        <f>'Lopsided Margins'!B17</f>
        <v>123513</v>
      </c>
      <c r="C17" s="9">
        <f>'Lopsided Margins'!C17</f>
        <v>76787</v>
      </c>
      <c r="D17" s="11">
        <f t="shared" si="0"/>
        <v>200300</v>
      </c>
      <c r="E17" s="6">
        <f t="shared" si="1"/>
        <v>0</v>
      </c>
      <c r="F17" s="9">
        <f t="shared" si="2"/>
        <v>76787</v>
      </c>
      <c r="G17" s="11">
        <f t="shared" si="3"/>
        <v>100150</v>
      </c>
      <c r="H17" s="6">
        <f t="shared" si="4"/>
        <v>23363</v>
      </c>
      <c r="I17" s="9">
        <f t="shared" si="5"/>
        <v>0</v>
      </c>
      <c r="J17" s="6">
        <f t="shared" si="6"/>
        <v>23363</v>
      </c>
      <c r="K17" s="9">
        <f t="shared" si="7"/>
        <v>76787</v>
      </c>
      <c r="L17" s="17"/>
    </row>
    <row r="18" spans="1:12">
      <c r="A18" s="3">
        <v>16</v>
      </c>
      <c r="B18" s="6">
        <f>'Lopsided Margins'!B18</f>
        <v>185491</v>
      </c>
      <c r="C18" s="9">
        <f>'Lopsided Margins'!C18</f>
        <v>54808</v>
      </c>
      <c r="D18" s="11">
        <f t="shared" si="0"/>
        <v>240299</v>
      </c>
      <c r="E18" s="6">
        <f t="shared" si="1"/>
        <v>0</v>
      </c>
      <c r="F18" s="9">
        <f t="shared" si="2"/>
        <v>54808</v>
      </c>
      <c r="G18" s="11">
        <f t="shared" si="3"/>
        <v>120149.5</v>
      </c>
      <c r="H18" s="6">
        <f t="shared" si="4"/>
        <v>65341.5</v>
      </c>
      <c r="I18" s="9">
        <f t="shared" si="5"/>
        <v>0</v>
      </c>
      <c r="J18" s="6">
        <f t="shared" si="6"/>
        <v>65341.5</v>
      </c>
      <c r="K18" s="9">
        <f t="shared" si="7"/>
        <v>54808</v>
      </c>
      <c r="L18" s="17"/>
    </row>
    <row r="19" spans="1:12">
      <c r="A19" s="3">
        <v>17</v>
      </c>
      <c r="B19" s="6">
        <f>'Lopsided Margins'!B19</f>
        <v>154399</v>
      </c>
      <c r="C19" s="9">
        <f>'Lopsided Margins'!C19</f>
        <v>68969</v>
      </c>
      <c r="D19" s="11">
        <f t="shared" si="0"/>
        <v>223368</v>
      </c>
      <c r="E19" s="6">
        <f t="shared" si="1"/>
        <v>0</v>
      </c>
      <c r="F19" s="9">
        <f t="shared" si="2"/>
        <v>68969</v>
      </c>
      <c r="G19" s="11">
        <f t="shared" si="3"/>
        <v>111684</v>
      </c>
      <c r="H19" s="6">
        <f t="shared" si="4"/>
        <v>42715</v>
      </c>
      <c r="I19" s="9">
        <f t="shared" si="5"/>
        <v>0</v>
      </c>
      <c r="J19" s="6">
        <f t="shared" si="6"/>
        <v>42715</v>
      </c>
      <c r="K19" s="9">
        <f t="shared" si="7"/>
        <v>68969</v>
      </c>
      <c r="L19" s="17"/>
    </row>
    <row r="20" spans="1:12">
      <c r="A20" s="3">
        <v>18</v>
      </c>
      <c r="B20" s="6">
        <f>'Lopsided Margins'!B20</f>
        <v>224964</v>
      </c>
      <c r="C20" s="9">
        <f>'Lopsided Margins'!C20</f>
        <v>56686</v>
      </c>
      <c r="D20" s="11">
        <f t="shared" si="0"/>
        <v>281650</v>
      </c>
      <c r="E20" s="6">
        <f t="shared" si="1"/>
        <v>0</v>
      </c>
      <c r="F20" s="9">
        <f t="shared" si="2"/>
        <v>56686</v>
      </c>
      <c r="G20" s="11">
        <f t="shared" si="3"/>
        <v>140825</v>
      </c>
      <c r="H20" s="6">
        <f t="shared" si="4"/>
        <v>84139</v>
      </c>
      <c r="I20" s="9">
        <f t="shared" si="5"/>
        <v>0</v>
      </c>
      <c r="J20" s="6">
        <f t="shared" si="6"/>
        <v>84139</v>
      </c>
      <c r="K20" s="9">
        <f t="shared" si="7"/>
        <v>56686</v>
      </c>
      <c r="L20" s="17"/>
    </row>
    <row r="21" spans="1:12">
      <c r="A21" s="3">
        <v>19</v>
      </c>
      <c r="B21" s="6">
        <f>'Lopsided Margins'!B21</f>
        <v>193602</v>
      </c>
      <c r="C21" s="9">
        <f>'Lopsided Margins'!C21</f>
        <v>104066</v>
      </c>
      <c r="D21" s="11">
        <f t="shared" si="0"/>
        <v>297668</v>
      </c>
      <c r="E21" s="6">
        <f t="shared" si="1"/>
        <v>0</v>
      </c>
      <c r="F21" s="9">
        <f t="shared" si="2"/>
        <v>104066</v>
      </c>
      <c r="G21" s="11">
        <f t="shared" si="3"/>
        <v>148834</v>
      </c>
      <c r="H21" s="6">
        <f t="shared" si="4"/>
        <v>44768</v>
      </c>
      <c r="I21" s="9">
        <f t="shared" si="5"/>
        <v>0</v>
      </c>
      <c r="J21" s="6">
        <f t="shared" si="6"/>
        <v>44768</v>
      </c>
      <c r="K21" s="9">
        <f t="shared" si="7"/>
        <v>104066</v>
      </c>
      <c r="L21" s="17"/>
    </row>
    <row r="22" spans="1:12">
      <c r="A22" s="3">
        <v>20</v>
      </c>
      <c r="B22" s="6">
        <f>'Lopsided Margins'!B22</f>
        <v>165048</v>
      </c>
      <c r="C22" s="9">
        <f>'Lopsided Margins'!C22</f>
        <v>128959</v>
      </c>
      <c r="D22" s="11">
        <f t="shared" si="0"/>
        <v>294007</v>
      </c>
      <c r="E22" s="6">
        <f t="shared" si="1"/>
        <v>0</v>
      </c>
      <c r="F22" s="9">
        <f t="shared" si="2"/>
        <v>128959</v>
      </c>
      <c r="G22" s="11">
        <f t="shared" si="3"/>
        <v>147003.5</v>
      </c>
      <c r="H22" s="6">
        <f t="shared" si="4"/>
        <v>18044.5</v>
      </c>
      <c r="I22" s="9">
        <f t="shared" si="5"/>
        <v>0</v>
      </c>
      <c r="J22" s="6">
        <f t="shared" si="6"/>
        <v>18044.5</v>
      </c>
      <c r="K22" s="9">
        <f t="shared" si="7"/>
        <v>128959</v>
      </c>
      <c r="L22" s="17"/>
    </row>
    <row r="23" spans="1:12">
      <c r="A23" s="3">
        <v>21</v>
      </c>
      <c r="B23" s="6">
        <f>'Lopsided Margins'!B23</f>
        <v>124548</v>
      </c>
      <c r="C23" s="9">
        <f>'Lopsided Margins'!C23</f>
        <v>108585</v>
      </c>
      <c r="D23" s="11">
        <f t="shared" si="0"/>
        <v>233133</v>
      </c>
      <c r="E23" s="6">
        <f t="shared" si="1"/>
        <v>0</v>
      </c>
      <c r="F23" s="9">
        <f t="shared" si="2"/>
        <v>108585</v>
      </c>
      <c r="G23" s="11">
        <f t="shared" si="3"/>
        <v>116566.5</v>
      </c>
      <c r="H23" s="6">
        <f t="shared" si="4"/>
        <v>7981.5</v>
      </c>
      <c r="I23" s="9">
        <f t="shared" si="5"/>
        <v>0</v>
      </c>
      <c r="J23" s="6">
        <f t="shared" si="6"/>
        <v>7981.5</v>
      </c>
      <c r="K23" s="9">
        <f t="shared" si="7"/>
        <v>108585</v>
      </c>
      <c r="L23" s="17"/>
    </row>
    <row r="24" spans="1:12">
      <c r="A24" s="3">
        <v>22</v>
      </c>
      <c r="B24" s="6">
        <f>'Lopsided Margins'!B24</f>
        <v>149570</v>
      </c>
      <c r="C24" s="9">
        <f>'Lopsided Margins'!C24</f>
        <v>152751</v>
      </c>
      <c r="D24" s="11">
        <f t="shared" si="0"/>
        <v>302321</v>
      </c>
      <c r="E24" s="6">
        <f t="shared" si="1"/>
        <v>149570</v>
      </c>
      <c r="F24" s="9">
        <f t="shared" si="2"/>
        <v>0</v>
      </c>
      <c r="G24" s="11">
        <f t="shared" si="3"/>
        <v>151160.5</v>
      </c>
      <c r="H24" s="6">
        <f t="shared" si="4"/>
        <v>0</v>
      </c>
      <c r="I24" s="9">
        <f t="shared" si="5"/>
        <v>1590.5</v>
      </c>
      <c r="J24" s="6">
        <f t="shared" si="6"/>
        <v>149570</v>
      </c>
      <c r="K24" s="9">
        <f t="shared" si="7"/>
        <v>1590.5</v>
      </c>
      <c r="L24" s="17"/>
    </row>
    <row r="25" spans="1:12">
      <c r="A25" s="3">
        <v>23</v>
      </c>
      <c r="B25" s="6">
        <f>'Lopsided Margins'!B25</f>
        <v>138186</v>
      </c>
      <c r="C25" s="9">
        <f>'Lopsided Margins'!C25</f>
        <v>84109</v>
      </c>
      <c r="D25" s="11">
        <f t="shared" si="0"/>
        <v>222295</v>
      </c>
      <c r="E25" s="6">
        <f t="shared" si="1"/>
        <v>0</v>
      </c>
      <c r="F25" s="9">
        <f t="shared" si="2"/>
        <v>84109</v>
      </c>
      <c r="G25" s="11">
        <f t="shared" si="3"/>
        <v>111147.5</v>
      </c>
      <c r="H25" s="6">
        <f t="shared" si="4"/>
        <v>27038.5</v>
      </c>
      <c r="I25" s="9">
        <f t="shared" si="5"/>
        <v>0</v>
      </c>
      <c r="J25" s="6">
        <f t="shared" si="6"/>
        <v>27038.5</v>
      </c>
      <c r="K25" s="9">
        <f t="shared" si="7"/>
        <v>84109</v>
      </c>
      <c r="L25" s="17"/>
    </row>
    <row r="26" spans="1:12">
      <c r="A26" s="3">
        <v>24</v>
      </c>
      <c r="B26" s="6">
        <f>'Lopsided Margins'!B26</f>
        <v>145027</v>
      </c>
      <c r="C26" s="9">
        <f>'Lopsided Margins'!C26</f>
        <v>99963</v>
      </c>
      <c r="D26" s="11">
        <f t="shared" si="0"/>
        <v>244990</v>
      </c>
      <c r="E26" s="6">
        <f t="shared" si="1"/>
        <v>0</v>
      </c>
      <c r="F26" s="9">
        <f t="shared" si="2"/>
        <v>99963</v>
      </c>
      <c r="G26" s="11">
        <f t="shared" si="3"/>
        <v>122495</v>
      </c>
      <c r="H26" s="6">
        <f t="shared" si="4"/>
        <v>22532</v>
      </c>
      <c r="I26" s="9">
        <f t="shared" si="5"/>
        <v>0</v>
      </c>
      <c r="J26" s="6">
        <f t="shared" si="6"/>
        <v>22532</v>
      </c>
      <c r="K26" s="9">
        <f t="shared" si="7"/>
        <v>99963</v>
      </c>
      <c r="L26" s="17"/>
    </row>
    <row r="27" spans="1:12">
      <c r="A27" s="3">
        <v>25</v>
      </c>
      <c r="B27" s="6">
        <f>'Lopsided Margins'!B27</f>
        <v>128098</v>
      </c>
      <c r="C27" s="9">
        <f>'Lopsided Margins'!C27</f>
        <v>76374</v>
      </c>
      <c r="D27" s="11">
        <f t="shared" si="0"/>
        <v>204472</v>
      </c>
      <c r="E27" s="6">
        <f t="shared" si="1"/>
        <v>0</v>
      </c>
      <c r="F27" s="9">
        <f t="shared" si="2"/>
        <v>76374</v>
      </c>
      <c r="G27" s="11">
        <f t="shared" si="3"/>
        <v>102236</v>
      </c>
      <c r="H27" s="6">
        <f t="shared" si="4"/>
        <v>25862</v>
      </c>
      <c r="I27" s="9">
        <f t="shared" si="5"/>
        <v>0</v>
      </c>
      <c r="J27" s="6">
        <f t="shared" si="6"/>
        <v>25862</v>
      </c>
      <c r="K27" s="9">
        <f t="shared" si="7"/>
        <v>76374</v>
      </c>
      <c r="L27" s="17"/>
    </row>
    <row r="28" spans="1:12">
      <c r="A28" s="3">
        <v>26</v>
      </c>
      <c r="B28" s="6">
        <f>'Lopsided Margins'!B28</f>
        <v>142076</v>
      </c>
      <c r="C28" s="9">
        <f>'Lopsided Margins'!C28</f>
        <v>58681</v>
      </c>
      <c r="D28" s="11">
        <f t="shared" si="0"/>
        <v>200757</v>
      </c>
      <c r="E28" s="6">
        <f t="shared" si="1"/>
        <v>0</v>
      </c>
      <c r="F28" s="9">
        <f t="shared" si="2"/>
        <v>58681</v>
      </c>
      <c r="G28" s="11">
        <f t="shared" si="3"/>
        <v>100378.5</v>
      </c>
      <c r="H28" s="6">
        <f t="shared" si="4"/>
        <v>41697.5</v>
      </c>
      <c r="I28" s="9">
        <f t="shared" si="5"/>
        <v>0</v>
      </c>
      <c r="J28" s="6">
        <f t="shared" si="6"/>
        <v>41697.5</v>
      </c>
      <c r="K28" s="9">
        <f t="shared" si="7"/>
        <v>58681</v>
      </c>
      <c r="L28" s="17"/>
    </row>
    <row r="29" spans="1:12">
      <c r="A29" s="3">
        <v>27</v>
      </c>
      <c r="B29" s="6">
        <f>'Lopsided Margins'!B29</f>
        <v>131696</v>
      </c>
      <c r="C29" s="9">
        <f>'Lopsided Margins'!C29</f>
        <v>122768</v>
      </c>
      <c r="D29" s="11">
        <f t="shared" si="0"/>
        <v>254464</v>
      </c>
      <c r="E29" s="6">
        <f t="shared" si="1"/>
        <v>0</v>
      </c>
      <c r="F29" s="9">
        <f t="shared" si="2"/>
        <v>122768</v>
      </c>
      <c r="G29" s="11">
        <f t="shared" si="3"/>
        <v>127232</v>
      </c>
      <c r="H29" s="6">
        <f t="shared" si="4"/>
        <v>4464</v>
      </c>
      <c r="I29" s="9">
        <f t="shared" si="5"/>
        <v>0</v>
      </c>
      <c r="J29" s="6">
        <f t="shared" si="6"/>
        <v>4464</v>
      </c>
      <c r="K29" s="9">
        <f t="shared" si="7"/>
        <v>122768</v>
      </c>
      <c r="L29" s="17"/>
    </row>
    <row r="30" spans="1:12">
      <c r="A30" s="3">
        <v>28</v>
      </c>
      <c r="B30" s="6">
        <f>'Lopsided Margins'!B30</f>
        <v>117419</v>
      </c>
      <c r="C30" s="9">
        <f>'Lopsided Margins'!C30</f>
        <v>105408</v>
      </c>
      <c r="D30" s="11">
        <f t="shared" si="0"/>
        <v>222827</v>
      </c>
      <c r="E30" s="6">
        <f t="shared" si="1"/>
        <v>0</v>
      </c>
      <c r="F30" s="9">
        <f t="shared" si="2"/>
        <v>105408</v>
      </c>
      <c r="G30" s="11">
        <f t="shared" si="3"/>
        <v>111413.5</v>
      </c>
      <c r="H30" s="6">
        <f t="shared" si="4"/>
        <v>6005.5</v>
      </c>
      <c r="I30" s="9">
        <f t="shared" si="5"/>
        <v>0</v>
      </c>
      <c r="J30" s="6">
        <f t="shared" si="6"/>
        <v>6005.5</v>
      </c>
      <c r="K30" s="9">
        <f t="shared" si="7"/>
        <v>105408</v>
      </c>
      <c r="L30" s="17"/>
    </row>
    <row r="31" spans="1:12">
      <c r="A31" s="3">
        <v>29</v>
      </c>
      <c r="B31" s="6">
        <f>'Lopsided Margins'!B31</f>
        <v>110064</v>
      </c>
      <c r="C31" s="9">
        <f>'Lopsided Margins'!C31</f>
        <v>100273</v>
      </c>
      <c r="D31" s="11">
        <f t="shared" si="0"/>
        <v>210337</v>
      </c>
      <c r="E31" s="6">
        <f t="shared" si="1"/>
        <v>0</v>
      </c>
      <c r="F31" s="9">
        <f t="shared" si="2"/>
        <v>100273</v>
      </c>
      <c r="G31" s="11">
        <f t="shared" si="3"/>
        <v>105168.5</v>
      </c>
      <c r="H31" s="6">
        <f t="shared" si="4"/>
        <v>4895.5</v>
      </c>
      <c r="I31" s="9">
        <f t="shared" si="5"/>
        <v>0</v>
      </c>
      <c r="J31" s="6">
        <f t="shared" si="6"/>
        <v>4895.5</v>
      </c>
      <c r="K31" s="9">
        <f t="shared" si="7"/>
        <v>100273</v>
      </c>
      <c r="L31" s="17"/>
    </row>
    <row r="32" spans="1:12">
      <c r="A32" s="3">
        <v>30</v>
      </c>
      <c r="B32" s="6">
        <f>'Lopsided Margins'!B32</f>
        <v>105707</v>
      </c>
      <c r="C32" s="9">
        <f>'Lopsided Margins'!C32</f>
        <v>134301</v>
      </c>
      <c r="D32" s="11">
        <f t="shared" si="0"/>
        <v>240008</v>
      </c>
      <c r="E32" s="6">
        <f t="shared" si="1"/>
        <v>105707</v>
      </c>
      <c r="F32" s="9">
        <f t="shared" si="2"/>
        <v>0</v>
      </c>
      <c r="G32" s="11">
        <f t="shared" si="3"/>
        <v>120004</v>
      </c>
      <c r="H32" s="6">
        <f t="shared" si="4"/>
        <v>0</v>
      </c>
      <c r="I32" s="9">
        <f t="shared" si="5"/>
        <v>14297</v>
      </c>
      <c r="J32" s="6">
        <f t="shared" si="6"/>
        <v>105707</v>
      </c>
      <c r="K32" s="9">
        <f t="shared" si="7"/>
        <v>14297</v>
      </c>
      <c r="L32" s="17"/>
    </row>
    <row r="33" spans="1:12">
      <c r="A33" s="3">
        <v>31</v>
      </c>
      <c r="B33" s="6">
        <f>'Lopsided Margins'!B33</f>
        <v>129175</v>
      </c>
      <c r="C33" s="9">
        <f>'Lopsided Margins'!C33</f>
        <v>108952</v>
      </c>
      <c r="D33" s="11">
        <f t="shared" si="0"/>
        <v>238127</v>
      </c>
      <c r="E33" s="6">
        <f t="shared" si="1"/>
        <v>0</v>
      </c>
      <c r="F33" s="9">
        <f t="shared" si="2"/>
        <v>108952</v>
      </c>
      <c r="G33" s="11">
        <f t="shared" si="3"/>
        <v>119063.5</v>
      </c>
      <c r="H33" s="6">
        <f t="shared" si="4"/>
        <v>10111.5</v>
      </c>
      <c r="I33" s="9">
        <f t="shared" si="5"/>
        <v>0</v>
      </c>
      <c r="J33" s="6">
        <f t="shared" si="6"/>
        <v>10111.5</v>
      </c>
      <c r="K33" s="9">
        <f t="shared" si="7"/>
        <v>108952</v>
      </c>
      <c r="L33" s="17"/>
    </row>
    <row r="34" spans="1:12">
      <c r="A34" s="3">
        <v>32</v>
      </c>
      <c r="B34" s="6">
        <f>'Lopsided Margins'!B34</f>
        <v>167723</v>
      </c>
      <c r="C34" s="9">
        <f>'Lopsided Margins'!C34</f>
        <v>48576</v>
      </c>
      <c r="D34" s="11">
        <f t="shared" si="0"/>
        <v>216299</v>
      </c>
      <c r="E34" s="6">
        <f t="shared" si="1"/>
        <v>0</v>
      </c>
      <c r="F34" s="9">
        <f t="shared" si="2"/>
        <v>48576</v>
      </c>
      <c r="G34" s="11">
        <f t="shared" si="3"/>
        <v>108149.5</v>
      </c>
      <c r="H34" s="6">
        <f t="shared" si="4"/>
        <v>59573.5</v>
      </c>
      <c r="I34" s="9">
        <f t="shared" si="5"/>
        <v>0</v>
      </c>
      <c r="J34" s="6">
        <f t="shared" si="6"/>
        <v>59573.5</v>
      </c>
      <c r="K34" s="9">
        <f t="shared" si="7"/>
        <v>48576</v>
      </c>
      <c r="L34" s="17"/>
    </row>
    <row r="35" spans="1:12">
      <c r="A35" s="3">
        <v>33</v>
      </c>
      <c r="B35" s="6">
        <f>'Lopsided Margins'!B35</f>
        <v>199387</v>
      </c>
      <c r="C35" s="9">
        <f>'Lopsided Margins'!C35</f>
        <v>74686</v>
      </c>
      <c r="D35" s="11">
        <f t="shared" ref="D35:D66" si="8">SUM(B35:C35)</f>
        <v>274073</v>
      </c>
      <c r="E35" s="6">
        <f t="shared" ref="E35:E66" si="9">IF(MAX(B35:C35)=B35,0,B35)</f>
        <v>0</v>
      </c>
      <c r="F35" s="9">
        <f t="shared" ref="F35:F66" si="10">IF(MAX(B35:C35)=B35,C35,0)</f>
        <v>74686</v>
      </c>
      <c r="G35" s="11">
        <f t="shared" ref="G35:G66" si="11">D35/2</f>
        <v>137036.5</v>
      </c>
      <c r="H35" s="6">
        <f t="shared" ref="H35:H66" si="12">IF(MAX(B35:C35)=B35,B35-G35,0)</f>
        <v>62350.5</v>
      </c>
      <c r="I35" s="9">
        <f t="shared" ref="I35:I66" si="13">IF(MAX(B35:C35)=B35,0,C35-G35)</f>
        <v>0</v>
      </c>
      <c r="J35" s="6">
        <f t="shared" ref="J35:J66" si="14">MAX(E35,H35)</f>
        <v>62350.5</v>
      </c>
      <c r="K35" s="9">
        <f t="shared" ref="K35:K66" si="15">MAX(F35,I35)</f>
        <v>74686</v>
      </c>
      <c r="L35" s="17"/>
    </row>
    <row r="36" spans="1:12">
      <c r="A36" s="3">
        <v>34</v>
      </c>
      <c r="B36" s="6">
        <f>'Lopsided Margins'!B36</f>
        <v>99122</v>
      </c>
      <c r="C36" s="9">
        <f>'Lopsided Margins'!C36</f>
        <v>128310</v>
      </c>
      <c r="D36" s="11">
        <f t="shared" si="8"/>
        <v>227432</v>
      </c>
      <c r="E36" s="6">
        <f t="shared" si="9"/>
        <v>99122</v>
      </c>
      <c r="F36" s="9">
        <f t="shared" si="10"/>
        <v>0</v>
      </c>
      <c r="G36" s="11">
        <f t="shared" si="11"/>
        <v>113716</v>
      </c>
      <c r="H36" s="6">
        <f t="shared" si="12"/>
        <v>0</v>
      </c>
      <c r="I36" s="9">
        <f t="shared" si="13"/>
        <v>14594</v>
      </c>
      <c r="J36" s="6">
        <f t="shared" si="14"/>
        <v>99122</v>
      </c>
      <c r="K36" s="9">
        <f t="shared" si="15"/>
        <v>14594</v>
      </c>
      <c r="L36" s="17"/>
    </row>
    <row r="37" spans="1:12">
      <c r="A37" s="3">
        <v>35</v>
      </c>
      <c r="B37" s="6">
        <f>'Lopsided Margins'!B37</f>
        <v>66677</v>
      </c>
      <c r="C37" s="9">
        <f>'Lopsided Margins'!C37</f>
        <v>136666</v>
      </c>
      <c r="D37" s="11">
        <f t="shared" si="8"/>
        <v>203343</v>
      </c>
      <c r="E37" s="6">
        <f t="shared" si="9"/>
        <v>66677</v>
      </c>
      <c r="F37" s="9">
        <f t="shared" si="10"/>
        <v>0</v>
      </c>
      <c r="G37" s="11">
        <f t="shared" si="11"/>
        <v>101671.5</v>
      </c>
      <c r="H37" s="6">
        <f t="shared" si="12"/>
        <v>0</v>
      </c>
      <c r="I37" s="9">
        <f t="shared" si="13"/>
        <v>34994.5</v>
      </c>
      <c r="J37" s="6">
        <f t="shared" si="14"/>
        <v>66677</v>
      </c>
      <c r="K37" s="9">
        <f t="shared" si="15"/>
        <v>34994.5</v>
      </c>
      <c r="L37" s="17"/>
    </row>
    <row r="38" spans="1:12">
      <c r="A38" s="3">
        <v>36</v>
      </c>
      <c r="B38" s="6">
        <f>'Lopsided Margins'!B38</f>
        <v>71220</v>
      </c>
      <c r="C38" s="9">
        <f>'Lopsided Margins'!C38</f>
        <v>121944</v>
      </c>
      <c r="D38" s="11">
        <f t="shared" si="8"/>
        <v>193164</v>
      </c>
      <c r="E38" s="6">
        <f t="shared" si="9"/>
        <v>71220</v>
      </c>
      <c r="F38" s="9">
        <f t="shared" si="10"/>
        <v>0</v>
      </c>
      <c r="G38" s="11">
        <f t="shared" si="11"/>
        <v>96582</v>
      </c>
      <c r="H38" s="6">
        <f t="shared" si="12"/>
        <v>0</v>
      </c>
      <c r="I38" s="9">
        <f t="shared" si="13"/>
        <v>25362</v>
      </c>
      <c r="J38" s="6">
        <f t="shared" si="14"/>
        <v>71220</v>
      </c>
      <c r="K38" s="9">
        <f t="shared" si="15"/>
        <v>25362</v>
      </c>
      <c r="L38" s="17"/>
    </row>
    <row r="39" spans="1:12">
      <c r="A39" s="3">
        <v>37</v>
      </c>
      <c r="B39" s="6">
        <f>'Lopsided Margins'!B39</f>
        <v>82733</v>
      </c>
      <c r="C39" s="9">
        <f>'Lopsided Margins'!C39</f>
        <v>126222</v>
      </c>
      <c r="D39" s="11">
        <f t="shared" si="8"/>
        <v>208955</v>
      </c>
      <c r="E39" s="6">
        <f t="shared" si="9"/>
        <v>82733</v>
      </c>
      <c r="F39" s="9">
        <f t="shared" si="10"/>
        <v>0</v>
      </c>
      <c r="G39" s="11">
        <f t="shared" si="11"/>
        <v>104477.5</v>
      </c>
      <c r="H39" s="6">
        <f t="shared" si="12"/>
        <v>0</v>
      </c>
      <c r="I39" s="9">
        <f t="shared" si="13"/>
        <v>21744.5</v>
      </c>
      <c r="J39" s="6">
        <f t="shared" si="14"/>
        <v>82733</v>
      </c>
      <c r="K39" s="9">
        <f t="shared" si="15"/>
        <v>21744.5</v>
      </c>
      <c r="L39" s="17"/>
    </row>
    <row r="40" spans="1:12">
      <c r="A40" s="3">
        <v>38</v>
      </c>
      <c r="B40" s="6">
        <f>'Lopsided Margins'!B40</f>
        <v>132990</v>
      </c>
      <c r="C40" s="9">
        <f>'Lopsided Margins'!C40</f>
        <v>120812</v>
      </c>
      <c r="D40" s="11">
        <f t="shared" si="8"/>
        <v>253802</v>
      </c>
      <c r="E40" s="6">
        <f t="shared" si="9"/>
        <v>0</v>
      </c>
      <c r="F40" s="9">
        <f t="shared" si="10"/>
        <v>120812</v>
      </c>
      <c r="G40" s="11">
        <f t="shared" si="11"/>
        <v>126901</v>
      </c>
      <c r="H40" s="6">
        <f t="shared" si="12"/>
        <v>6089</v>
      </c>
      <c r="I40" s="9">
        <f t="shared" si="13"/>
        <v>0</v>
      </c>
      <c r="J40" s="6">
        <f t="shared" si="14"/>
        <v>6089</v>
      </c>
      <c r="K40" s="9">
        <f t="shared" si="15"/>
        <v>120812</v>
      </c>
      <c r="L40" s="17"/>
    </row>
    <row r="41" spans="1:12">
      <c r="A41" s="3">
        <v>39</v>
      </c>
      <c r="B41" s="6">
        <f>'Lopsided Margins'!B41</f>
        <v>89057</v>
      </c>
      <c r="C41" s="9">
        <f>'Lopsided Margins'!C41</f>
        <v>121749</v>
      </c>
      <c r="D41" s="11">
        <f t="shared" si="8"/>
        <v>210806</v>
      </c>
      <c r="E41" s="6">
        <f t="shared" si="9"/>
        <v>89057</v>
      </c>
      <c r="F41" s="9">
        <f t="shared" si="10"/>
        <v>0</v>
      </c>
      <c r="G41" s="11">
        <f t="shared" si="11"/>
        <v>105403</v>
      </c>
      <c r="H41" s="6">
        <f t="shared" si="12"/>
        <v>0</v>
      </c>
      <c r="I41" s="9">
        <f t="shared" si="13"/>
        <v>16346</v>
      </c>
      <c r="J41" s="6">
        <f t="shared" si="14"/>
        <v>89057</v>
      </c>
      <c r="K41" s="9">
        <f t="shared" si="15"/>
        <v>16346</v>
      </c>
      <c r="L41" s="17"/>
    </row>
    <row r="42" spans="1:12">
      <c r="A42" s="3">
        <v>40</v>
      </c>
      <c r="B42" s="6">
        <f>'Lopsided Margins'!B42</f>
        <v>141957</v>
      </c>
      <c r="C42" s="9">
        <f>'Lopsided Margins'!C42</f>
        <v>113787</v>
      </c>
      <c r="D42" s="11">
        <f t="shared" si="8"/>
        <v>255744</v>
      </c>
      <c r="E42" s="6">
        <f t="shared" si="9"/>
        <v>0</v>
      </c>
      <c r="F42" s="9">
        <f t="shared" si="10"/>
        <v>113787</v>
      </c>
      <c r="G42" s="11">
        <f t="shared" si="11"/>
        <v>127872</v>
      </c>
      <c r="H42" s="6">
        <f t="shared" si="12"/>
        <v>14085</v>
      </c>
      <c r="I42" s="9">
        <f t="shared" si="13"/>
        <v>0</v>
      </c>
      <c r="J42" s="6">
        <f t="shared" si="14"/>
        <v>14085</v>
      </c>
      <c r="K42" s="9">
        <f t="shared" si="15"/>
        <v>113787</v>
      </c>
      <c r="L42" s="17"/>
    </row>
    <row r="43" spans="1:12">
      <c r="A43" s="3">
        <v>41</v>
      </c>
      <c r="B43" s="6">
        <f>'Lopsided Margins'!B43</f>
        <v>146279</v>
      </c>
      <c r="C43" s="9">
        <f>'Lopsided Margins'!C43</f>
        <v>47767</v>
      </c>
      <c r="D43" s="11">
        <f t="shared" si="8"/>
        <v>194046</v>
      </c>
      <c r="E43" s="6">
        <f t="shared" si="9"/>
        <v>0</v>
      </c>
      <c r="F43" s="9">
        <f t="shared" si="10"/>
        <v>47767</v>
      </c>
      <c r="G43" s="11">
        <f t="shared" si="11"/>
        <v>97023</v>
      </c>
      <c r="H43" s="6">
        <f t="shared" si="12"/>
        <v>49256</v>
      </c>
      <c r="I43" s="9">
        <f t="shared" si="13"/>
        <v>0</v>
      </c>
      <c r="J43" s="6">
        <f t="shared" si="14"/>
        <v>49256</v>
      </c>
      <c r="K43" s="9">
        <f t="shared" si="15"/>
        <v>47767</v>
      </c>
      <c r="L43" s="17"/>
    </row>
    <row r="44" spans="1:12">
      <c r="A44" s="3">
        <v>42</v>
      </c>
      <c r="B44" s="6">
        <f>'Lopsided Margins'!B44</f>
        <v>117152</v>
      </c>
      <c r="C44" s="9">
        <f>'Lopsided Margins'!C44</f>
        <v>134853</v>
      </c>
      <c r="D44" s="11">
        <f t="shared" si="8"/>
        <v>252005</v>
      </c>
      <c r="E44" s="6">
        <f t="shared" si="9"/>
        <v>117152</v>
      </c>
      <c r="F44" s="9">
        <f t="shared" si="10"/>
        <v>0</v>
      </c>
      <c r="G44" s="11">
        <f t="shared" si="11"/>
        <v>126002.5</v>
      </c>
      <c r="H44" s="6">
        <f t="shared" si="12"/>
        <v>0</v>
      </c>
      <c r="I44" s="9">
        <f t="shared" si="13"/>
        <v>8850.5</v>
      </c>
      <c r="J44" s="6">
        <f t="shared" si="14"/>
        <v>117152</v>
      </c>
      <c r="K44" s="9">
        <f t="shared" si="15"/>
        <v>8850.5</v>
      </c>
      <c r="L44" s="17"/>
    </row>
    <row r="45" spans="1:12">
      <c r="A45" s="3">
        <v>43</v>
      </c>
      <c r="B45" s="6">
        <f>'Lopsided Margins'!B45</f>
        <v>76783</v>
      </c>
      <c r="C45" s="9">
        <f>'Lopsided Margins'!C45</f>
        <v>162758</v>
      </c>
      <c r="D45" s="11">
        <f t="shared" si="8"/>
        <v>239541</v>
      </c>
      <c r="E45" s="6">
        <f t="shared" si="9"/>
        <v>76783</v>
      </c>
      <c r="F45" s="9">
        <f t="shared" si="10"/>
        <v>0</v>
      </c>
      <c r="G45" s="11">
        <f t="shared" si="11"/>
        <v>119770.5</v>
      </c>
      <c r="H45" s="6">
        <f t="shared" si="12"/>
        <v>0</v>
      </c>
      <c r="I45" s="9">
        <f t="shared" si="13"/>
        <v>42987.5</v>
      </c>
      <c r="J45" s="6">
        <f t="shared" si="14"/>
        <v>76783</v>
      </c>
      <c r="K45" s="9">
        <f t="shared" si="15"/>
        <v>42987.5</v>
      </c>
      <c r="L45" s="17"/>
    </row>
    <row r="46" spans="1:12">
      <c r="A46" s="3">
        <v>44</v>
      </c>
      <c r="B46" s="6">
        <f>'Lopsided Margins'!B46</f>
        <v>99614</v>
      </c>
      <c r="C46" s="9">
        <f>'Lopsided Margins'!C46</f>
        <v>90676</v>
      </c>
      <c r="D46" s="11">
        <f t="shared" si="8"/>
        <v>190290</v>
      </c>
      <c r="E46" s="6">
        <f t="shared" si="9"/>
        <v>0</v>
      </c>
      <c r="F46" s="9">
        <f t="shared" si="10"/>
        <v>90676</v>
      </c>
      <c r="G46" s="11">
        <f t="shared" si="11"/>
        <v>95145</v>
      </c>
      <c r="H46" s="6">
        <f t="shared" si="12"/>
        <v>4469</v>
      </c>
      <c r="I46" s="9">
        <f t="shared" si="13"/>
        <v>0</v>
      </c>
      <c r="J46" s="6">
        <f t="shared" si="14"/>
        <v>4469</v>
      </c>
      <c r="K46" s="9">
        <f t="shared" si="15"/>
        <v>90676</v>
      </c>
      <c r="L46" s="17"/>
    </row>
    <row r="47" spans="1:12">
      <c r="A47" s="3">
        <v>45</v>
      </c>
      <c r="B47" s="6">
        <f>'Lopsided Margins'!B47</f>
        <v>88870</v>
      </c>
      <c r="C47" s="9">
        <f>'Lopsided Margins'!C47</f>
        <v>151529</v>
      </c>
      <c r="D47" s="11">
        <f t="shared" si="8"/>
        <v>240399</v>
      </c>
      <c r="E47" s="6">
        <f t="shared" si="9"/>
        <v>88870</v>
      </c>
      <c r="F47" s="9">
        <f t="shared" si="10"/>
        <v>0</v>
      </c>
      <c r="G47" s="11">
        <f t="shared" si="11"/>
        <v>120199.5</v>
      </c>
      <c r="H47" s="6">
        <f t="shared" si="12"/>
        <v>0</v>
      </c>
      <c r="I47" s="9">
        <f t="shared" si="13"/>
        <v>31329.5</v>
      </c>
      <c r="J47" s="6">
        <f t="shared" si="14"/>
        <v>88870</v>
      </c>
      <c r="K47" s="9">
        <f t="shared" si="15"/>
        <v>31329.5</v>
      </c>
      <c r="L47" s="17"/>
    </row>
    <row r="48" spans="1:12">
      <c r="A48" s="3">
        <v>46</v>
      </c>
      <c r="B48" s="6">
        <f>'Lopsided Margins'!B48</f>
        <v>100201</v>
      </c>
      <c r="C48" s="9">
        <f>'Lopsided Margins'!C48</f>
        <v>91010</v>
      </c>
      <c r="D48" s="11">
        <f t="shared" si="8"/>
        <v>191211</v>
      </c>
      <c r="E48" s="6">
        <f t="shared" si="9"/>
        <v>0</v>
      </c>
      <c r="F48" s="9">
        <f t="shared" si="10"/>
        <v>91010</v>
      </c>
      <c r="G48" s="11">
        <f t="shared" si="11"/>
        <v>95605.5</v>
      </c>
      <c r="H48" s="6">
        <f t="shared" si="12"/>
        <v>4595.5</v>
      </c>
      <c r="I48" s="9">
        <f t="shared" si="13"/>
        <v>0</v>
      </c>
      <c r="J48" s="6">
        <f t="shared" si="14"/>
        <v>4595.5</v>
      </c>
      <c r="K48" s="9">
        <f t="shared" si="15"/>
        <v>91010</v>
      </c>
      <c r="L48" s="17"/>
    </row>
    <row r="49" spans="1:12">
      <c r="A49" s="3">
        <v>47</v>
      </c>
      <c r="B49" s="6">
        <f>'Lopsided Margins'!B49</f>
        <v>180851</v>
      </c>
      <c r="C49" s="9">
        <f>'Lopsided Margins'!C49</f>
        <v>108398</v>
      </c>
      <c r="D49" s="11">
        <f t="shared" si="8"/>
        <v>289249</v>
      </c>
      <c r="E49" s="6">
        <f t="shared" si="9"/>
        <v>0</v>
      </c>
      <c r="F49" s="9">
        <f t="shared" si="10"/>
        <v>108398</v>
      </c>
      <c r="G49" s="11">
        <f t="shared" si="11"/>
        <v>144624.5</v>
      </c>
      <c r="H49" s="6">
        <f t="shared" si="12"/>
        <v>36226.5</v>
      </c>
      <c r="I49" s="9">
        <f t="shared" si="13"/>
        <v>0</v>
      </c>
      <c r="J49" s="6">
        <f t="shared" si="14"/>
        <v>36226.5</v>
      </c>
      <c r="K49" s="9">
        <f t="shared" si="15"/>
        <v>108398</v>
      </c>
      <c r="L49" s="17"/>
    </row>
    <row r="50" spans="1:12">
      <c r="A50" s="3">
        <v>48</v>
      </c>
      <c r="B50" s="6">
        <f>'Lopsided Margins'!B50</f>
        <v>149718</v>
      </c>
      <c r="C50" s="9">
        <f>'Lopsided Margins'!C50</f>
        <v>139852</v>
      </c>
      <c r="D50" s="11">
        <f t="shared" si="8"/>
        <v>289570</v>
      </c>
      <c r="E50" s="6">
        <f t="shared" si="9"/>
        <v>0</v>
      </c>
      <c r="F50" s="9">
        <f t="shared" si="10"/>
        <v>139852</v>
      </c>
      <c r="G50" s="11">
        <f t="shared" si="11"/>
        <v>144785</v>
      </c>
      <c r="H50" s="6">
        <f t="shared" si="12"/>
        <v>4933</v>
      </c>
      <c r="I50" s="9">
        <f t="shared" si="13"/>
        <v>0</v>
      </c>
      <c r="J50" s="6">
        <f t="shared" si="14"/>
        <v>4933</v>
      </c>
      <c r="K50" s="9">
        <f t="shared" si="15"/>
        <v>139852</v>
      </c>
      <c r="L50" s="17"/>
    </row>
    <row r="51" spans="1:12">
      <c r="A51" s="3">
        <v>49</v>
      </c>
      <c r="B51" s="6">
        <f>'Lopsided Margins'!B51</f>
        <v>115398</v>
      </c>
      <c r="C51" s="9">
        <f>'Lopsided Margins'!C51</f>
        <v>141193</v>
      </c>
      <c r="D51" s="11">
        <f t="shared" si="8"/>
        <v>256591</v>
      </c>
      <c r="E51" s="6">
        <f t="shared" si="9"/>
        <v>115398</v>
      </c>
      <c r="F51" s="9">
        <f t="shared" si="10"/>
        <v>0</v>
      </c>
      <c r="G51" s="11">
        <f t="shared" si="11"/>
        <v>128295.5</v>
      </c>
      <c r="H51" s="6">
        <f t="shared" si="12"/>
        <v>0</v>
      </c>
      <c r="I51" s="9">
        <f t="shared" si="13"/>
        <v>12897.5</v>
      </c>
      <c r="J51" s="6">
        <f t="shared" si="14"/>
        <v>115398</v>
      </c>
      <c r="K51" s="9">
        <f t="shared" si="15"/>
        <v>12897.5</v>
      </c>
      <c r="L51" s="17"/>
    </row>
    <row r="52" spans="1:12">
      <c r="A52" s="3">
        <v>50</v>
      </c>
      <c r="B52" s="6">
        <f>'Lopsided Margins'!B52</f>
        <v>94713</v>
      </c>
      <c r="C52" s="9">
        <f>'Lopsided Margins'!C52</f>
        <v>166733</v>
      </c>
      <c r="D52" s="11">
        <f t="shared" si="8"/>
        <v>261446</v>
      </c>
      <c r="E52" s="6">
        <f t="shared" si="9"/>
        <v>94713</v>
      </c>
      <c r="F52" s="9">
        <f t="shared" si="10"/>
        <v>0</v>
      </c>
      <c r="G52" s="11">
        <f t="shared" si="11"/>
        <v>130723</v>
      </c>
      <c r="H52" s="6">
        <f t="shared" si="12"/>
        <v>0</v>
      </c>
      <c r="I52" s="9">
        <f t="shared" si="13"/>
        <v>36010</v>
      </c>
      <c r="J52" s="6">
        <f t="shared" si="14"/>
        <v>94713</v>
      </c>
      <c r="K52" s="9">
        <f t="shared" si="15"/>
        <v>36010</v>
      </c>
      <c r="L52" s="17"/>
    </row>
    <row r="53" spans="1:12">
      <c r="A53" s="3">
        <v>51</v>
      </c>
      <c r="B53" s="6">
        <f>'Lopsided Margins'!B53</f>
        <v>111130</v>
      </c>
      <c r="C53" s="9">
        <f>'Lopsided Margins'!C53</f>
        <v>165219</v>
      </c>
      <c r="D53" s="11">
        <f t="shared" si="8"/>
        <v>276349</v>
      </c>
      <c r="E53" s="6">
        <f t="shared" si="9"/>
        <v>111130</v>
      </c>
      <c r="F53" s="9">
        <f t="shared" si="10"/>
        <v>0</v>
      </c>
      <c r="G53" s="11">
        <f t="shared" si="11"/>
        <v>138174.5</v>
      </c>
      <c r="H53" s="6">
        <f t="shared" si="12"/>
        <v>0</v>
      </c>
      <c r="I53" s="9">
        <f t="shared" si="13"/>
        <v>27044.5</v>
      </c>
      <c r="J53" s="6">
        <f t="shared" si="14"/>
        <v>111130</v>
      </c>
      <c r="K53" s="9">
        <f t="shared" si="15"/>
        <v>27044.5</v>
      </c>
      <c r="L53" s="17"/>
    </row>
    <row r="54" spans="1:12">
      <c r="A54" s="3">
        <v>52</v>
      </c>
      <c r="B54" s="6">
        <f>'Lopsided Margins'!B54</f>
        <v>114803</v>
      </c>
      <c r="C54" s="9">
        <f>'Lopsided Margins'!C54</f>
        <v>156082</v>
      </c>
      <c r="D54" s="11">
        <f t="shared" si="8"/>
        <v>270885</v>
      </c>
      <c r="E54" s="6">
        <f t="shared" si="9"/>
        <v>114803</v>
      </c>
      <c r="F54" s="9">
        <f t="shared" si="10"/>
        <v>0</v>
      </c>
      <c r="G54" s="11">
        <f t="shared" si="11"/>
        <v>135442.5</v>
      </c>
      <c r="H54" s="6">
        <f t="shared" si="12"/>
        <v>0</v>
      </c>
      <c r="I54" s="9">
        <f t="shared" si="13"/>
        <v>20639.5</v>
      </c>
      <c r="J54" s="6">
        <f t="shared" si="14"/>
        <v>114803</v>
      </c>
      <c r="K54" s="9">
        <f t="shared" si="15"/>
        <v>20639.5</v>
      </c>
      <c r="L54" s="17"/>
    </row>
    <row r="55" spans="1:12">
      <c r="A55" s="3">
        <v>53</v>
      </c>
      <c r="B55" s="6">
        <f>'Lopsided Margins'!B55</f>
        <v>130313</v>
      </c>
      <c r="C55" s="9">
        <f>'Lopsided Margins'!C55</f>
        <v>54774</v>
      </c>
      <c r="D55" s="11">
        <f t="shared" si="8"/>
        <v>185087</v>
      </c>
      <c r="E55" s="6">
        <f t="shared" si="9"/>
        <v>0</v>
      </c>
      <c r="F55" s="9">
        <f t="shared" si="10"/>
        <v>54774</v>
      </c>
      <c r="G55" s="11">
        <f t="shared" si="11"/>
        <v>92543.5</v>
      </c>
      <c r="H55" s="6">
        <f t="shared" si="12"/>
        <v>37769.5</v>
      </c>
      <c r="I55" s="9">
        <f t="shared" si="13"/>
        <v>0</v>
      </c>
      <c r="J55" s="6">
        <f t="shared" si="14"/>
        <v>37769.5</v>
      </c>
      <c r="K55" s="9">
        <f t="shared" si="15"/>
        <v>54774</v>
      </c>
      <c r="L55" s="17"/>
    </row>
    <row r="56" spans="1:12">
      <c r="A56" s="3">
        <v>54</v>
      </c>
      <c r="B56" s="6">
        <f>'Lopsided Margins'!B56</f>
        <v>127975</v>
      </c>
      <c r="C56" s="9">
        <f>'Lopsided Margins'!C56</f>
        <v>139111</v>
      </c>
      <c r="D56" s="11">
        <f t="shared" si="8"/>
        <v>267086</v>
      </c>
      <c r="E56" s="6">
        <f t="shared" si="9"/>
        <v>127975</v>
      </c>
      <c r="F56" s="9">
        <f t="shared" si="10"/>
        <v>0</v>
      </c>
      <c r="G56" s="11">
        <f t="shared" si="11"/>
        <v>133543</v>
      </c>
      <c r="H56" s="6">
        <f t="shared" si="12"/>
        <v>0</v>
      </c>
      <c r="I56" s="9">
        <f t="shared" si="13"/>
        <v>5568</v>
      </c>
      <c r="J56" s="6">
        <f t="shared" si="14"/>
        <v>127975</v>
      </c>
      <c r="K56" s="9">
        <f t="shared" si="15"/>
        <v>5568</v>
      </c>
      <c r="L56" s="17"/>
    </row>
    <row r="57" spans="1:12">
      <c r="A57" s="3">
        <v>55</v>
      </c>
      <c r="B57" s="6">
        <f>'Lopsided Margins'!B57</f>
        <v>128407</v>
      </c>
      <c r="C57" s="9">
        <f>'Lopsided Margins'!C57</f>
        <v>137674</v>
      </c>
      <c r="D57" s="11">
        <f t="shared" si="8"/>
        <v>266081</v>
      </c>
      <c r="E57" s="6">
        <f t="shared" si="9"/>
        <v>128407</v>
      </c>
      <c r="F57" s="9">
        <f t="shared" si="10"/>
        <v>0</v>
      </c>
      <c r="G57" s="11">
        <f t="shared" si="11"/>
        <v>133040.5</v>
      </c>
      <c r="H57" s="6">
        <f t="shared" si="12"/>
        <v>0</v>
      </c>
      <c r="I57" s="9">
        <f t="shared" si="13"/>
        <v>4633.5</v>
      </c>
      <c r="J57" s="6">
        <f t="shared" si="14"/>
        <v>128407</v>
      </c>
      <c r="K57" s="9">
        <f t="shared" si="15"/>
        <v>4633.5</v>
      </c>
      <c r="L57" s="17"/>
    </row>
    <row r="58" spans="1:12">
      <c r="A58" s="3">
        <v>56</v>
      </c>
      <c r="B58" s="6">
        <f>'Lopsided Margins'!B58</f>
        <v>139638</v>
      </c>
      <c r="C58" s="9">
        <f>'Lopsided Margins'!C58</f>
        <v>117551</v>
      </c>
      <c r="D58" s="11">
        <f t="shared" si="8"/>
        <v>257189</v>
      </c>
      <c r="E58" s="6">
        <f t="shared" si="9"/>
        <v>0</v>
      </c>
      <c r="F58" s="9">
        <f t="shared" si="10"/>
        <v>117551</v>
      </c>
      <c r="G58" s="11">
        <f t="shared" si="11"/>
        <v>128594.5</v>
      </c>
      <c r="H58" s="6">
        <f t="shared" si="12"/>
        <v>11043.5</v>
      </c>
      <c r="I58" s="9">
        <f t="shared" si="13"/>
        <v>0</v>
      </c>
      <c r="J58" s="6">
        <f t="shared" si="14"/>
        <v>11043.5</v>
      </c>
      <c r="K58" s="9">
        <f t="shared" si="15"/>
        <v>117551</v>
      </c>
      <c r="L58" s="17"/>
    </row>
    <row r="59" spans="1:12">
      <c r="A59" s="3">
        <v>57</v>
      </c>
      <c r="B59" s="6">
        <f>'Lopsided Margins'!B59</f>
        <v>101261</v>
      </c>
      <c r="C59" s="9">
        <f>'Lopsided Margins'!C59</f>
        <v>103557</v>
      </c>
      <c r="D59" s="11">
        <f t="shared" si="8"/>
        <v>204818</v>
      </c>
      <c r="E59" s="6">
        <f t="shared" si="9"/>
        <v>101261</v>
      </c>
      <c r="F59" s="9">
        <f t="shared" si="10"/>
        <v>0</v>
      </c>
      <c r="G59" s="11">
        <f t="shared" si="11"/>
        <v>102409</v>
      </c>
      <c r="H59" s="6">
        <f t="shared" si="12"/>
        <v>0</v>
      </c>
      <c r="I59" s="9">
        <f t="shared" si="13"/>
        <v>1148</v>
      </c>
      <c r="J59" s="6">
        <f t="shared" si="14"/>
        <v>101261</v>
      </c>
      <c r="K59" s="9">
        <f t="shared" si="15"/>
        <v>1148</v>
      </c>
      <c r="L59" s="17"/>
    </row>
    <row r="60" spans="1:12">
      <c r="A60" s="3">
        <v>58</v>
      </c>
      <c r="B60" s="6">
        <f>'Lopsided Margins'!B60</f>
        <v>111853</v>
      </c>
      <c r="C60" s="9">
        <f>'Lopsided Margins'!C60</f>
        <v>108918</v>
      </c>
      <c r="D60" s="11">
        <f t="shared" si="8"/>
        <v>220771</v>
      </c>
      <c r="E60" s="6">
        <f t="shared" si="9"/>
        <v>0</v>
      </c>
      <c r="F60" s="9">
        <f t="shared" si="10"/>
        <v>108918</v>
      </c>
      <c r="G60" s="11">
        <f t="shared" si="11"/>
        <v>110385.5</v>
      </c>
      <c r="H60" s="6">
        <f t="shared" si="12"/>
        <v>1467.5</v>
      </c>
      <c r="I60" s="9">
        <f t="shared" si="13"/>
        <v>0</v>
      </c>
      <c r="J60" s="6">
        <f t="shared" si="14"/>
        <v>1467.5</v>
      </c>
      <c r="K60" s="9">
        <f t="shared" si="15"/>
        <v>108918</v>
      </c>
      <c r="L60" s="17"/>
    </row>
    <row r="61" spans="1:12">
      <c r="A61" s="3">
        <v>59</v>
      </c>
      <c r="B61" s="6">
        <f>'Lopsided Margins'!B61</f>
        <v>96291</v>
      </c>
      <c r="C61" s="9">
        <f>'Lopsided Margins'!C61</f>
        <v>153507</v>
      </c>
      <c r="D61" s="11">
        <f t="shared" si="8"/>
        <v>249798</v>
      </c>
      <c r="E61" s="6">
        <f t="shared" si="9"/>
        <v>96291</v>
      </c>
      <c r="F61" s="9">
        <f t="shared" si="10"/>
        <v>0</v>
      </c>
      <c r="G61" s="11">
        <f t="shared" si="11"/>
        <v>124899</v>
      </c>
      <c r="H61" s="6">
        <f t="shared" si="12"/>
        <v>0</v>
      </c>
      <c r="I61" s="9">
        <f t="shared" si="13"/>
        <v>28608</v>
      </c>
      <c r="J61" s="6">
        <f t="shared" si="14"/>
        <v>96291</v>
      </c>
      <c r="K61" s="9">
        <f t="shared" si="15"/>
        <v>28608</v>
      </c>
      <c r="L61" s="17"/>
    </row>
    <row r="62" spans="1:12">
      <c r="A62" s="3">
        <v>60</v>
      </c>
      <c r="B62" s="6">
        <f>'Lopsided Margins'!B62</f>
        <v>111641</v>
      </c>
      <c r="C62" s="9">
        <f>'Lopsided Margins'!C62</f>
        <v>136975</v>
      </c>
      <c r="D62" s="11">
        <f t="shared" si="8"/>
        <v>248616</v>
      </c>
      <c r="E62" s="6">
        <f t="shared" si="9"/>
        <v>111641</v>
      </c>
      <c r="F62" s="9">
        <f t="shared" si="10"/>
        <v>0</v>
      </c>
      <c r="G62" s="11">
        <f t="shared" si="11"/>
        <v>124308</v>
      </c>
      <c r="H62" s="6">
        <f t="shared" si="12"/>
        <v>0</v>
      </c>
      <c r="I62" s="9">
        <f t="shared" si="13"/>
        <v>12667</v>
      </c>
      <c r="J62" s="6">
        <f t="shared" si="14"/>
        <v>111641</v>
      </c>
      <c r="K62" s="9">
        <f t="shared" si="15"/>
        <v>12667</v>
      </c>
      <c r="L62" s="17"/>
    </row>
    <row r="63" spans="1:12">
      <c r="A63" s="3">
        <v>61</v>
      </c>
      <c r="B63" s="6">
        <f>'Lopsided Margins'!B63</f>
        <v>126723</v>
      </c>
      <c r="C63" s="9">
        <f>'Lopsided Margins'!C63</f>
        <v>112939</v>
      </c>
      <c r="D63" s="11">
        <f t="shared" si="8"/>
        <v>239662</v>
      </c>
      <c r="E63" s="6">
        <f t="shared" si="9"/>
        <v>0</v>
      </c>
      <c r="F63" s="9">
        <f t="shared" si="10"/>
        <v>112939</v>
      </c>
      <c r="G63" s="11">
        <f t="shared" si="11"/>
        <v>119831</v>
      </c>
      <c r="H63" s="6">
        <f t="shared" si="12"/>
        <v>6892</v>
      </c>
      <c r="I63" s="9">
        <f t="shared" si="13"/>
        <v>0</v>
      </c>
      <c r="J63" s="6">
        <f t="shared" si="14"/>
        <v>6892</v>
      </c>
      <c r="K63" s="9">
        <f t="shared" si="15"/>
        <v>112939</v>
      </c>
      <c r="L63" s="17"/>
    </row>
    <row r="64" spans="1:12">
      <c r="A64" s="3">
        <v>62</v>
      </c>
      <c r="B64" s="6">
        <f>'Lopsided Margins'!B64</f>
        <v>127477</v>
      </c>
      <c r="C64" s="9">
        <f>'Lopsided Margins'!C64</f>
        <v>123729</v>
      </c>
      <c r="D64" s="11">
        <f t="shared" si="8"/>
        <v>251206</v>
      </c>
      <c r="E64" s="6">
        <f t="shared" si="9"/>
        <v>0</v>
      </c>
      <c r="F64" s="9">
        <f t="shared" si="10"/>
        <v>123729</v>
      </c>
      <c r="G64" s="11">
        <f t="shared" si="11"/>
        <v>125603</v>
      </c>
      <c r="H64" s="6">
        <f t="shared" si="12"/>
        <v>1874</v>
      </c>
      <c r="I64" s="9">
        <f t="shared" si="13"/>
        <v>0</v>
      </c>
      <c r="J64" s="6">
        <f t="shared" si="14"/>
        <v>1874</v>
      </c>
      <c r="K64" s="9">
        <f t="shared" si="15"/>
        <v>123729</v>
      </c>
      <c r="L64" s="17"/>
    </row>
    <row r="65" spans="1:12">
      <c r="A65" s="3">
        <v>63</v>
      </c>
      <c r="B65" s="6">
        <f>'Lopsided Margins'!B65</f>
        <v>101281</v>
      </c>
      <c r="C65" s="9">
        <f>'Lopsided Margins'!C65</f>
        <v>150135</v>
      </c>
      <c r="D65" s="11">
        <f t="shared" si="8"/>
        <v>251416</v>
      </c>
      <c r="E65" s="6">
        <f t="shared" si="9"/>
        <v>101281</v>
      </c>
      <c r="F65" s="9">
        <f t="shared" si="10"/>
        <v>0</v>
      </c>
      <c r="G65" s="11">
        <f t="shared" si="11"/>
        <v>125708</v>
      </c>
      <c r="H65" s="6">
        <f t="shared" si="12"/>
        <v>0</v>
      </c>
      <c r="I65" s="9">
        <f t="shared" si="13"/>
        <v>24427</v>
      </c>
      <c r="J65" s="6">
        <f t="shared" si="14"/>
        <v>101281</v>
      </c>
      <c r="K65" s="9">
        <f t="shared" si="15"/>
        <v>24427</v>
      </c>
      <c r="L65" s="17"/>
    </row>
    <row r="66" spans="1:12">
      <c r="A66" s="3">
        <v>64</v>
      </c>
      <c r="B66" s="6">
        <f>'Lopsided Margins'!B66</f>
        <v>101460</v>
      </c>
      <c r="C66" s="9">
        <f>'Lopsided Margins'!C66</f>
        <v>120675</v>
      </c>
      <c r="D66" s="11">
        <f t="shared" si="8"/>
        <v>222135</v>
      </c>
      <c r="E66" s="6">
        <f t="shared" si="9"/>
        <v>101460</v>
      </c>
      <c r="F66" s="9">
        <f t="shared" si="10"/>
        <v>0</v>
      </c>
      <c r="G66" s="11">
        <f t="shared" si="11"/>
        <v>111067.5</v>
      </c>
      <c r="H66" s="6">
        <f t="shared" si="12"/>
        <v>0</v>
      </c>
      <c r="I66" s="9">
        <f t="shared" si="13"/>
        <v>9607.5</v>
      </c>
      <c r="J66" s="6">
        <f t="shared" si="14"/>
        <v>101460</v>
      </c>
      <c r="K66" s="9">
        <f t="shared" si="15"/>
        <v>9607.5</v>
      </c>
      <c r="L66" s="17"/>
    </row>
    <row r="67" spans="1:12">
      <c r="A67" s="3">
        <v>65</v>
      </c>
      <c r="B67" s="6">
        <f>'Lopsided Margins'!B67</f>
        <v>85900</v>
      </c>
      <c r="C67" s="9">
        <f>'Lopsided Margins'!C67</f>
        <v>163986</v>
      </c>
      <c r="D67" s="11">
        <f t="shared" ref="D67:D98" si="16">SUM(B67:C67)</f>
        <v>249886</v>
      </c>
      <c r="E67" s="6">
        <f t="shared" ref="E67:E98" si="17">IF(MAX(B67:C67)=B67,0,B67)</f>
        <v>85900</v>
      </c>
      <c r="F67" s="9">
        <f t="shared" ref="F67:F98" si="18">IF(MAX(B67:C67)=B67,C67,0)</f>
        <v>0</v>
      </c>
      <c r="G67" s="11">
        <f t="shared" ref="G67:G98" si="19">D67/2</f>
        <v>124943</v>
      </c>
      <c r="H67" s="6">
        <f t="shared" ref="H67:H98" si="20">IF(MAX(B67:C67)=B67,B67-G67,0)</f>
        <v>0</v>
      </c>
      <c r="I67" s="9">
        <f t="shared" ref="I67:I98" si="21">IF(MAX(B67:C67)=B67,0,C67-G67)</f>
        <v>39043</v>
      </c>
      <c r="J67" s="6">
        <f t="shared" ref="J67:J98" si="22">MAX(E67,H67)</f>
        <v>85900</v>
      </c>
      <c r="K67" s="9">
        <f t="shared" ref="K67:K98" si="23">MAX(F67,I67)</f>
        <v>39043</v>
      </c>
      <c r="L67" s="17"/>
    </row>
    <row r="68" spans="1:12">
      <c r="A68" s="3">
        <v>66</v>
      </c>
      <c r="B68" s="6">
        <f>'Lopsided Margins'!B68</f>
        <v>98092</v>
      </c>
      <c r="C68" s="9">
        <f>'Lopsided Margins'!C68</f>
        <v>173887</v>
      </c>
      <c r="D68" s="11">
        <f t="shared" si="16"/>
        <v>271979</v>
      </c>
      <c r="E68" s="6">
        <f t="shared" si="17"/>
        <v>98092</v>
      </c>
      <c r="F68" s="9">
        <f t="shared" si="18"/>
        <v>0</v>
      </c>
      <c r="G68" s="11">
        <f t="shared" si="19"/>
        <v>135989.5</v>
      </c>
      <c r="H68" s="6">
        <f t="shared" si="20"/>
        <v>0</v>
      </c>
      <c r="I68" s="9">
        <f t="shared" si="21"/>
        <v>37897.5</v>
      </c>
      <c r="J68" s="6">
        <f t="shared" si="22"/>
        <v>98092</v>
      </c>
      <c r="K68" s="9">
        <f t="shared" si="23"/>
        <v>37897.5</v>
      </c>
      <c r="L68" s="17"/>
    </row>
    <row r="69" spans="1:12">
      <c r="A69" s="3">
        <v>67</v>
      </c>
      <c r="B69" s="6">
        <f>'Lopsided Margins'!B69</f>
        <v>115617</v>
      </c>
      <c r="C69" s="9">
        <f>'Lopsided Margins'!C69</f>
        <v>135800</v>
      </c>
      <c r="D69" s="11">
        <f t="shared" si="16"/>
        <v>251417</v>
      </c>
      <c r="E69" s="6">
        <f t="shared" si="17"/>
        <v>115617</v>
      </c>
      <c r="F69" s="9">
        <f t="shared" si="18"/>
        <v>0</v>
      </c>
      <c r="G69" s="11">
        <f t="shared" si="19"/>
        <v>125708.5</v>
      </c>
      <c r="H69" s="6">
        <f t="shared" si="20"/>
        <v>0</v>
      </c>
      <c r="I69" s="9">
        <f t="shared" si="21"/>
        <v>10091.5</v>
      </c>
      <c r="J69" s="6">
        <f t="shared" si="22"/>
        <v>115617</v>
      </c>
      <c r="K69" s="9">
        <f t="shared" si="23"/>
        <v>10091.5</v>
      </c>
      <c r="L69" s="17"/>
    </row>
    <row r="70" spans="1:12">
      <c r="A70" s="3">
        <v>68</v>
      </c>
      <c r="B70" s="6">
        <f>'Lopsided Margins'!B70</f>
        <v>129080</v>
      </c>
      <c r="C70" s="9">
        <f>'Lopsided Margins'!C70</f>
        <v>126754</v>
      </c>
      <c r="D70" s="11">
        <f t="shared" si="16"/>
        <v>255834</v>
      </c>
      <c r="E70" s="6">
        <f t="shared" si="17"/>
        <v>0</v>
      </c>
      <c r="F70" s="9">
        <f t="shared" si="18"/>
        <v>126754</v>
      </c>
      <c r="G70" s="11">
        <f t="shared" si="19"/>
        <v>127917</v>
      </c>
      <c r="H70" s="6">
        <f t="shared" si="20"/>
        <v>1163</v>
      </c>
      <c r="I70" s="9">
        <f t="shared" si="21"/>
        <v>0</v>
      </c>
      <c r="J70" s="6">
        <f t="shared" si="22"/>
        <v>1163</v>
      </c>
      <c r="K70" s="9">
        <f t="shared" si="23"/>
        <v>126754</v>
      </c>
      <c r="L70" s="17"/>
    </row>
    <row r="71" spans="1:12">
      <c r="A71" s="3">
        <v>69</v>
      </c>
      <c r="B71" s="6">
        <f>'Lopsided Margins'!B71</f>
        <v>147237</v>
      </c>
      <c r="C71" s="9">
        <f>'Lopsided Margins'!C71</f>
        <v>92384</v>
      </c>
      <c r="D71" s="11">
        <f t="shared" si="16"/>
        <v>239621</v>
      </c>
      <c r="E71" s="6">
        <f t="shared" si="17"/>
        <v>0</v>
      </c>
      <c r="F71" s="9">
        <f t="shared" si="18"/>
        <v>92384</v>
      </c>
      <c r="G71" s="11">
        <f t="shared" si="19"/>
        <v>119810.5</v>
      </c>
      <c r="H71" s="6">
        <f t="shared" si="20"/>
        <v>27426.5</v>
      </c>
      <c r="I71" s="9">
        <f t="shared" si="21"/>
        <v>0</v>
      </c>
      <c r="J71" s="6">
        <f t="shared" si="22"/>
        <v>27426.5</v>
      </c>
      <c r="K71" s="9">
        <f t="shared" si="23"/>
        <v>92384</v>
      </c>
      <c r="L71" s="17"/>
    </row>
    <row r="72" spans="1:12">
      <c r="A72" s="3">
        <v>70</v>
      </c>
      <c r="B72" s="6">
        <f>'Lopsided Margins'!B72</f>
        <v>165790</v>
      </c>
      <c r="C72" s="9">
        <f>'Lopsided Margins'!C72</f>
        <v>29647</v>
      </c>
      <c r="D72" s="11">
        <f t="shared" si="16"/>
        <v>195437</v>
      </c>
      <c r="E72" s="6">
        <f t="shared" si="17"/>
        <v>0</v>
      </c>
      <c r="F72" s="9">
        <f t="shared" si="18"/>
        <v>29647</v>
      </c>
      <c r="G72" s="11">
        <f t="shared" si="19"/>
        <v>97718.5</v>
      </c>
      <c r="H72" s="6">
        <f t="shared" si="20"/>
        <v>68071.5</v>
      </c>
      <c r="I72" s="9">
        <f t="shared" si="21"/>
        <v>0</v>
      </c>
      <c r="J72" s="6">
        <f t="shared" si="22"/>
        <v>68071.5</v>
      </c>
      <c r="K72" s="9">
        <f t="shared" si="23"/>
        <v>29647</v>
      </c>
      <c r="L72" s="17"/>
    </row>
    <row r="73" spans="1:12">
      <c r="A73" s="3">
        <v>71</v>
      </c>
      <c r="B73" s="6">
        <f>'Lopsided Margins'!B73</f>
        <v>116526</v>
      </c>
      <c r="C73" s="9">
        <f>'Lopsided Margins'!C73</f>
        <v>139268</v>
      </c>
      <c r="D73" s="11">
        <f t="shared" si="16"/>
        <v>255794</v>
      </c>
      <c r="E73" s="6">
        <f t="shared" si="17"/>
        <v>116526</v>
      </c>
      <c r="F73" s="9">
        <f t="shared" si="18"/>
        <v>0</v>
      </c>
      <c r="G73" s="11">
        <f t="shared" si="19"/>
        <v>127897</v>
      </c>
      <c r="H73" s="6">
        <f t="shared" si="20"/>
        <v>0</v>
      </c>
      <c r="I73" s="9">
        <f t="shared" si="21"/>
        <v>11371</v>
      </c>
      <c r="J73" s="6">
        <f t="shared" si="22"/>
        <v>116526</v>
      </c>
      <c r="K73" s="9">
        <f t="shared" si="23"/>
        <v>11371</v>
      </c>
      <c r="L73" s="17"/>
    </row>
    <row r="74" spans="1:12">
      <c r="A74" s="3">
        <v>72</v>
      </c>
      <c r="B74" s="6">
        <f>'Lopsided Margins'!B74</f>
        <v>123073</v>
      </c>
      <c r="C74" s="9">
        <f>'Lopsided Margins'!C74</f>
        <v>140174</v>
      </c>
      <c r="D74" s="11">
        <f t="shared" si="16"/>
        <v>263247</v>
      </c>
      <c r="E74" s="6">
        <f t="shared" si="17"/>
        <v>123073</v>
      </c>
      <c r="F74" s="9">
        <f t="shared" si="18"/>
        <v>0</v>
      </c>
      <c r="G74" s="11">
        <f t="shared" si="19"/>
        <v>131623.5</v>
      </c>
      <c r="H74" s="6">
        <f t="shared" si="20"/>
        <v>0</v>
      </c>
      <c r="I74" s="9">
        <f t="shared" si="21"/>
        <v>8550.5</v>
      </c>
      <c r="J74" s="6">
        <f t="shared" si="22"/>
        <v>123073</v>
      </c>
      <c r="K74" s="9">
        <f t="shared" si="23"/>
        <v>8550.5</v>
      </c>
      <c r="L74" s="17"/>
    </row>
    <row r="75" spans="1:12">
      <c r="A75" s="3">
        <v>73</v>
      </c>
      <c r="B75" s="6">
        <f>'Lopsided Margins'!B75</f>
        <v>123483</v>
      </c>
      <c r="C75" s="9">
        <f>'Lopsided Margins'!C75</f>
        <v>97276</v>
      </c>
      <c r="D75" s="11">
        <f t="shared" si="16"/>
        <v>220759</v>
      </c>
      <c r="E75" s="6">
        <f t="shared" si="17"/>
        <v>0</v>
      </c>
      <c r="F75" s="9">
        <f t="shared" si="18"/>
        <v>97276</v>
      </c>
      <c r="G75" s="11">
        <f t="shared" si="19"/>
        <v>110379.5</v>
      </c>
      <c r="H75" s="6">
        <f t="shared" si="20"/>
        <v>13103.5</v>
      </c>
      <c r="I75" s="9">
        <f t="shared" si="21"/>
        <v>0</v>
      </c>
      <c r="J75" s="6">
        <f t="shared" si="22"/>
        <v>13103.5</v>
      </c>
      <c r="K75" s="9">
        <f t="shared" si="23"/>
        <v>97276</v>
      </c>
      <c r="L75" s="17"/>
    </row>
    <row r="76" spans="1:12">
      <c r="A76" s="3">
        <v>74</v>
      </c>
      <c r="B76" s="6">
        <f>'Lopsided Margins'!B76</f>
        <v>151406</v>
      </c>
      <c r="C76" s="9">
        <f>'Lopsided Margins'!C76</f>
        <v>69264</v>
      </c>
      <c r="D76" s="11">
        <f t="shared" si="16"/>
        <v>220670</v>
      </c>
      <c r="E76" s="6">
        <f t="shared" si="17"/>
        <v>0</v>
      </c>
      <c r="F76" s="9">
        <f t="shared" si="18"/>
        <v>69264</v>
      </c>
      <c r="G76" s="11">
        <f t="shared" si="19"/>
        <v>110335</v>
      </c>
      <c r="H76" s="6">
        <f t="shared" si="20"/>
        <v>41071</v>
      </c>
      <c r="I76" s="9">
        <f t="shared" si="21"/>
        <v>0</v>
      </c>
      <c r="J76" s="6">
        <f t="shared" si="22"/>
        <v>41071</v>
      </c>
      <c r="K76" s="9">
        <f t="shared" si="23"/>
        <v>69264</v>
      </c>
      <c r="L76" s="17"/>
    </row>
    <row r="77" spans="1:12">
      <c r="A77" s="3">
        <v>75</v>
      </c>
      <c r="B77" s="6">
        <f>'Lopsided Margins'!B77</f>
        <v>154639</v>
      </c>
      <c r="C77" s="9">
        <f>'Lopsided Margins'!C77</f>
        <v>103181</v>
      </c>
      <c r="D77" s="11">
        <f t="shared" si="16"/>
        <v>257820</v>
      </c>
      <c r="E77" s="6">
        <f t="shared" si="17"/>
        <v>0</v>
      </c>
      <c r="F77" s="9">
        <f t="shared" si="18"/>
        <v>103181</v>
      </c>
      <c r="G77" s="11">
        <f t="shared" si="19"/>
        <v>128910</v>
      </c>
      <c r="H77" s="6">
        <f t="shared" si="20"/>
        <v>25729</v>
      </c>
      <c r="I77" s="9">
        <f t="shared" si="21"/>
        <v>0</v>
      </c>
      <c r="J77" s="6">
        <f t="shared" si="22"/>
        <v>25729</v>
      </c>
      <c r="K77" s="9">
        <f t="shared" si="23"/>
        <v>103181</v>
      </c>
      <c r="L77" s="17"/>
    </row>
    <row r="78" spans="1:12">
      <c r="A78" s="3">
        <v>76</v>
      </c>
      <c r="B78" s="6">
        <f>'Lopsided Margins'!B78</f>
        <v>137003</v>
      </c>
      <c r="C78" s="9">
        <f>'Lopsided Margins'!C78</f>
        <v>124417</v>
      </c>
      <c r="D78" s="11">
        <f t="shared" si="16"/>
        <v>261420</v>
      </c>
      <c r="E78" s="6">
        <f t="shared" si="17"/>
        <v>0</v>
      </c>
      <c r="F78" s="9">
        <f t="shared" si="18"/>
        <v>124417</v>
      </c>
      <c r="G78" s="11">
        <f t="shared" si="19"/>
        <v>130710</v>
      </c>
      <c r="H78" s="6">
        <f t="shared" si="20"/>
        <v>6293</v>
      </c>
      <c r="I78" s="9">
        <f t="shared" si="21"/>
        <v>0</v>
      </c>
      <c r="J78" s="6">
        <f t="shared" si="22"/>
        <v>6293</v>
      </c>
      <c r="K78" s="9">
        <f t="shared" si="23"/>
        <v>124417</v>
      </c>
      <c r="L78" s="17"/>
    </row>
    <row r="79" spans="1:12">
      <c r="A79" s="3">
        <v>77</v>
      </c>
      <c r="B79" s="6">
        <f>'Lopsided Margins'!B79</f>
        <v>150667</v>
      </c>
      <c r="C79" s="9">
        <f>'Lopsided Margins'!C79</f>
        <v>91452</v>
      </c>
      <c r="D79" s="11">
        <f t="shared" si="16"/>
        <v>242119</v>
      </c>
      <c r="E79" s="6">
        <f t="shared" si="17"/>
        <v>0</v>
      </c>
      <c r="F79" s="9">
        <f t="shared" si="18"/>
        <v>91452</v>
      </c>
      <c r="G79" s="11">
        <f t="shared" si="19"/>
        <v>121059.5</v>
      </c>
      <c r="H79" s="6">
        <f t="shared" si="20"/>
        <v>29607.5</v>
      </c>
      <c r="I79" s="9">
        <f t="shared" si="21"/>
        <v>0</v>
      </c>
      <c r="J79" s="6">
        <f t="shared" si="22"/>
        <v>29607.5</v>
      </c>
      <c r="K79" s="9">
        <f t="shared" si="23"/>
        <v>91452</v>
      </c>
      <c r="L79" s="17"/>
    </row>
    <row r="80" spans="1:12">
      <c r="A80" s="3">
        <v>78</v>
      </c>
      <c r="B80" s="6">
        <f>'Lopsided Margins'!B80</f>
        <v>84368</v>
      </c>
      <c r="C80" s="9">
        <f>'Lopsided Margins'!C80</f>
        <v>135153</v>
      </c>
      <c r="D80" s="11">
        <f t="shared" si="16"/>
        <v>219521</v>
      </c>
      <c r="E80" s="6">
        <f t="shared" si="17"/>
        <v>84368</v>
      </c>
      <c r="F80" s="9">
        <f t="shared" si="18"/>
        <v>0</v>
      </c>
      <c r="G80" s="11">
        <f t="shared" si="19"/>
        <v>109760.5</v>
      </c>
      <c r="H80" s="6">
        <f t="shared" si="20"/>
        <v>0</v>
      </c>
      <c r="I80" s="9">
        <f t="shared" si="21"/>
        <v>25392.5</v>
      </c>
      <c r="J80" s="6">
        <f t="shared" si="22"/>
        <v>84368</v>
      </c>
      <c r="K80" s="9">
        <f t="shared" si="23"/>
        <v>25392.5</v>
      </c>
      <c r="L80" s="17"/>
    </row>
    <row r="81" spans="1:12">
      <c r="A81" s="3">
        <v>79</v>
      </c>
      <c r="B81" s="6">
        <f>'Lopsided Margins'!B81</f>
        <v>79213</v>
      </c>
      <c r="C81" s="9">
        <f>'Lopsided Margins'!C81</f>
        <v>163402</v>
      </c>
      <c r="D81" s="11">
        <f t="shared" si="16"/>
        <v>242615</v>
      </c>
      <c r="E81" s="6">
        <f t="shared" si="17"/>
        <v>79213</v>
      </c>
      <c r="F81" s="9">
        <f t="shared" si="18"/>
        <v>0</v>
      </c>
      <c r="G81" s="11">
        <f t="shared" si="19"/>
        <v>121307.5</v>
      </c>
      <c r="H81" s="6">
        <f t="shared" si="20"/>
        <v>0</v>
      </c>
      <c r="I81" s="9">
        <f t="shared" si="21"/>
        <v>42094.5</v>
      </c>
      <c r="J81" s="6">
        <f t="shared" si="22"/>
        <v>79213</v>
      </c>
      <c r="K81" s="9">
        <f t="shared" si="23"/>
        <v>42094.5</v>
      </c>
      <c r="L81" s="17"/>
    </row>
    <row r="82" spans="1:12">
      <c r="A82" s="3">
        <v>80</v>
      </c>
      <c r="B82" s="6">
        <f>'Lopsided Margins'!B82</f>
        <v>132111</v>
      </c>
      <c r="C82" s="9">
        <f>'Lopsided Margins'!C82</f>
        <v>116105</v>
      </c>
      <c r="D82" s="11">
        <f t="shared" si="16"/>
        <v>248216</v>
      </c>
      <c r="E82" s="6">
        <f t="shared" si="17"/>
        <v>0</v>
      </c>
      <c r="F82" s="9">
        <f t="shared" si="18"/>
        <v>116105</v>
      </c>
      <c r="G82" s="11">
        <f t="shared" si="19"/>
        <v>124108</v>
      </c>
      <c r="H82" s="6">
        <f t="shared" si="20"/>
        <v>8003</v>
      </c>
      <c r="I82" s="9">
        <f t="shared" si="21"/>
        <v>0</v>
      </c>
      <c r="J82" s="6">
        <f t="shared" si="22"/>
        <v>8003</v>
      </c>
      <c r="K82" s="9">
        <f t="shared" si="23"/>
        <v>116105</v>
      </c>
      <c r="L82" s="17"/>
    </row>
    <row r="83" spans="1:12">
      <c r="A83" s="3">
        <v>81</v>
      </c>
      <c r="B83" s="6">
        <f>'Lopsided Margins'!B83</f>
        <v>138074</v>
      </c>
      <c r="C83" s="9">
        <f>'Lopsided Margins'!C83</f>
        <v>126592</v>
      </c>
      <c r="D83" s="11">
        <f t="shared" si="16"/>
        <v>264666</v>
      </c>
      <c r="E83" s="6">
        <f t="shared" si="17"/>
        <v>0</v>
      </c>
      <c r="F83" s="9">
        <f t="shared" si="18"/>
        <v>126592</v>
      </c>
      <c r="G83" s="11">
        <f t="shared" si="19"/>
        <v>132333</v>
      </c>
      <c r="H83" s="6">
        <f t="shared" si="20"/>
        <v>5741</v>
      </c>
      <c r="I83" s="9">
        <f t="shared" si="21"/>
        <v>0</v>
      </c>
      <c r="J83" s="6">
        <f t="shared" si="22"/>
        <v>5741</v>
      </c>
      <c r="K83" s="9">
        <f t="shared" si="23"/>
        <v>126592</v>
      </c>
      <c r="L83" s="17"/>
    </row>
    <row r="84" spans="1:12">
      <c r="A84" s="3">
        <v>82</v>
      </c>
      <c r="B84" s="6">
        <f>'Lopsided Margins'!B84</f>
        <v>145302</v>
      </c>
      <c r="C84" s="9">
        <f>'Lopsided Margins'!C84</f>
        <v>54634</v>
      </c>
      <c r="D84" s="11">
        <f t="shared" si="16"/>
        <v>199936</v>
      </c>
      <c r="E84" s="6">
        <f t="shared" si="17"/>
        <v>0</v>
      </c>
      <c r="F84" s="9">
        <f t="shared" si="18"/>
        <v>54634</v>
      </c>
      <c r="G84" s="11">
        <f t="shared" si="19"/>
        <v>99968</v>
      </c>
      <c r="H84" s="6">
        <f t="shared" si="20"/>
        <v>45334</v>
      </c>
      <c r="I84" s="9">
        <f t="shared" si="21"/>
        <v>0</v>
      </c>
      <c r="J84" s="6">
        <f t="shared" si="22"/>
        <v>45334</v>
      </c>
      <c r="K84" s="9">
        <f t="shared" si="23"/>
        <v>54634</v>
      </c>
      <c r="L84" s="17"/>
    </row>
    <row r="85" spans="1:12">
      <c r="A85" s="3">
        <v>83</v>
      </c>
      <c r="B85" s="6">
        <f>'Lopsided Margins'!B85</f>
        <v>88453</v>
      </c>
      <c r="C85" s="9">
        <f>'Lopsided Margins'!C85</f>
        <v>82449</v>
      </c>
      <c r="D85" s="11">
        <f t="shared" si="16"/>
        <v>170902</v>
      </c>
      <c r="E85" s="6">
        <f t="shared" si="17"/>
        <v>0</v>
      </c>
      <c r="F85" s="9">
        <f t="shared" si="18"/>
        <v>82449</v>
      </c>
      <c r="G85" s="11">
        <f t="shared" si="19"/>
        <v>85451</v>
      </c>
      <c r="H85" s="6">
        <f t="shared" si="20"/>
        <v>3002</v>
      </c>
      <c r="I85" s="9">
        <f t="shared" si="21"/>
        <v>0</v>
      </c>
      <c r="J85" s="6">
        <f t="shared" si="22"/>
        <v>3002</v>
      </c>
      <c r="K85" s="9">
        <f t="shared" si="23"/>
        <v>82449</v>
      </c>
      <c r="L85" s="17"/>
    </row>
    <row r="86" spans="1:12">
      <c r="A86" s="3">
        <v>84</v>
      </c>
      <c r="B86" s="6">
        <f>'Lopsided Margins'!B86</f>
        <v>117421</v>
      </c>
      <c r="C86" s="9">
        <f>'Lopsided Margins'!C86</f>
        <v>112321</v>
      </c>
      <c r="D86" s="11">
        <f t="shared" si="16"/>
        <v>229742</v>
      </c>
      <c r="E86" s="6">
        <f t="shared" si="17"/>
        <v>0</v>
      </c>
      <c r="F86" s="9">
        <f t="shared" si="18"/>
        <v>112321</v>
      </c>
      <c r="G86" s="11">
        <f t="shared" si="19"/>
        <v>114871</v>
      </c>
      <c r="H86" s="6">
        <f t="shared" si="20"/>
        <v>2550</v>
      </c>
      <c r="I86" s="9">
        <f t="shared" si="21"/>
        <v>0</v>
      </c>
      <c r="J86" s="6">
        <f t="shared" si="22"/>
        <v>2550</v>
      </c>
      <c r="K86" s="9">
        <f t="shared" si="23"/>
        <v>112321</v>
      </c>
      <c r="L86" s="17"/>
    </row>
    <row r="87" spans="1:12">
      <c r="A87" s="3">
        <v>85</v>
      </c>
      <c r="B87" s="6">
        <f>'Lopsided Margins'!B87</f>
        <v>68966</v>
      </c>
      <c r="C87" s="9">
        <f>'Lopsided Margins'!C87</f>
        <v>186637</v>
      </c>
      <c r="D87" s="11">
        <f t="shared" si="16"/>
        <v>255603</v>
      </c>
      <c r="E87" s="6">
        <f t="shared" si="17"/>
        <v>68966</v>
      </c>
      <c r="F87" s="9">
        <f t="shared" si="18"/>
        <v>0</v>
      </c>
      <c r="G87" s="11">
        <f t="shared" si="19"/>
        <v>127801.5</v>
      </c>
      <c r="H87" s="6">
        <f t="shared" si="20"/>
        <v>0</v>
      </c>
      <c r="I87" s="9">
        <f t="shared" si="21"/>
        <v>58835.5</v>
      </c>
      <c r="J87" s="6">
        <f t="shared" si="22"/>
        <v>68966</v>
      </c>
      <c r="K87" s="9">
        <f t="shared" si="23"/>
        <v>58835.5</v>
      </c>
      <c r="L87" s="17"/>
    </row>
    <row r="88" spans="1:12">
      <c r="A88" s="3">
        <v>86</v>
      </c>
      <c r="B88" s="6">
        <f>'Lopsided Margins'!B88</f>
        <v>98497</v>
      </c>
      <c r="C88" s="9">
        <f>'Lopsided Margins'!C88</f>
        <v>123103</v>
      </c>
      <c r="D88" s="11">
        <f t="shared" si="16"/>
        <v>221600</v>
      </c>
      <c r="E88" s="6">
        <f t="shared" si="17"/>
        <v>98497</v>
      </c>
      <c r="F88" s="9">
        <f t="shared" si="18"/>
        <v>0</v>
      </c>
      <c r="G88" s="11">
        <f t="shared" si="19"/>
        <v>110800</v>
      </c>
      <c r="H88" s="6">
        <f t="shared" si="20"/>
        <v>0</v>
      </c>
      <c r="I88" s="9">
        <f t="shared" si="21"/>
        <v>12303</v>
      </c>
      <c r="J88" s="6">
        <f t="shared" si="22"/>
        <v>98497</v>
      </c>
      <c r="K88" s="9">
        <f t="shared" si="23"/>
        <v>12303</v>
      </c>
      <c r="L88" s="17"/>
    </row>
    <row r="89" spans="1:12">
      <c r="A89" s="3">
        <v>87</v>
      </c>
      <c r="B89" s="6">
        <f>'Lopsided Margins'!B89</f>
        <v>123403</v>
      </c>
      <c r="C89" s="9">
        <f>'Lopsided Margins'!C89</f>
        <v>71482</v>
      </c>
      <c r="D89" s="11">
        <f t="shared" si="16"/>
        <v>194885</v>
      </c>
      <c r="E89" s="6">
        <f t="shared" si="17"/>
        <v>0</v>
      </c>
      <c r="F89" s="9">
        <f t="shared" si="18"/>
        <v>71482</v>
      </c>
      <c r="G89" s="11">
        <f t="shared" si="19"/>
        <v>97442.5</v>
      </c>
      <c r="H89" s="6">
        <f t="shared" si="20"/>
        <v>25960.5</v>
      </c>
      <c r="I89" s="9">
        <f t="shared" si="21"/>
        <v>0</v>
      </c>
      <c r="J89" s="6">
        <f t="shared" si="22"/>
        <v>25960.5</v>
      </c>
      <c r="K89" s="9">
        <f t="shared" si="23"/>
        <v>71482</v>
      </c>
      <c r="L89" s="17"/>
    </row>
    <row r="90" spans="1:12">
      <c r="A90" s="3">
        <v>88</v>
      </c>
      <c r="B90" s="6">
        <f>'Lopsided Margins'!B90</f>
        <v>118417</v>
      </c>
      <c r="C90" s="9">
        <f>'Lopsided Margins'!C90</f>
        <v>149578</v>
      </c>
      <c r="D90" s="11">
        <f t="shared" si="16"/>
        <v>267995</v>
      </c>
      <c r="E90" s="6">
        <f t="shared" si="17"/>
        <v>118417</v>
      </c>
      <c r="F90" s="9">
        <f t="shared" si="18"/>
        <v>0</v>
      </c>
      <c r="G90" s="11">
        <f t="shared" si="19"/>
        <v>133997.5</v>
      </c>
      <c r="H90" s="6">
        <f t="shared" si="20"/>
        <v>0</v>
      </c>
      <c r="I90" s="9">
        <f t="shared" si="21"/>
        <v>15580.5</v>
      </c>
      <c r="J90" s="6">
        <f t="shared" si="22"/>
        <v>118417</v>
      </c>
      <c r="K90" s="9">
        <f t="shared" si="23"/>
        <v>15580.5</v>
      </c>
      <c r="L90" s="17"/>
    </row>
    <row r="91" spans="1:12">
      <c r="A91" s="3">
        <v>89</v>
      </c>
      <c r="B91" s="6">
        <f>'Lopsided Margins'!B91</f>
        <v>74299</v>
      </c>
      <c r="C91" s="9">
        <f>'Lopsided Margins'!C91</f>
        <v>141710</v>
      </c>
      <c r="D91" s="11">
        <f t="shared" si="16"/>
        <v>216009</v>
      </c>
      <c r="E91" s="6">
        <f t="shared" si="17"/>
        <v>74299</v>
      </c>
      <c r="F91" s="9">
        <f t="shared" si="18"/>
        <v>0</v>
      </c>
      <c r="G91" s="11">
        <f t="shared" si="19"/>
        <v>108004.5</v>
      </c>
      <c r="H91" s="6">
        <f t="shared" si="20"/>
        <v>0</v>
      </c>
      <c r="I91" s="9">
        <f t="shared" si="21"/>
        <v>33705.5</v>
      </c>
      <c r="J91" s="6">
        <f t="shared" si="22"/>
        <v>74299</v>
      </c>
      <c r="K91" s="9">
        <f t="shared" si="23"/>
        <v>33705.5</v>
      </c>
      <c r="L91" s="17"/>
    </row>
    <row r="92" spans="1:12">
      <c r="A92" s="3">
        <v>90</v>
      </c>
      <c r="B92" s="6">
        <f>'Lopsided Margins'!B92</f>
        <v>100953</v>
      </c>
      <c r="C92" s="9">
        <f>'Lopsided Margins'!C92</f>
        <v>160659</v>
      </c>
      <c r="D92" s="11">
        <f t="shared" si="16"/>
        <v>261612</v>
      </c>
      <c r="E92" s="6">
        <f t="shared" si="17"/>
        <v>100953</v>
      </c>
      <c r="F92" s="9">
        <f t="shared" si="18"/>
        <v>0</v>
      </c>
      <c r="G92" s="11">
        <f t="shared" si="19"/>
        <v>130806</v>
      </c>
      <c r="H92" s="6">
        <f t="shared" si="20"/>
        <v>0</v>
      </c>
      <c r="I92" s="9">
        <f t="shared" si="21"/>
        <v>29853</v>
      </c>
      <c r="J92" s="6">
        <f t="shared" si="22"/>
        <v>100953</v>
      </c>
      <c r="K92" s="9">
        <f t="shared" si="23"/>
        <v>29853</v>
      </c>
      <c r="L92" s="17"/>
    </row>
    <row r="93" spans="1:12">
      <c r="A93" s="3">
        <v>91</v>
      </c>
      <c r="B93" s="6">
        <f>'Lopsided Margins'!B93</f>
        <v>80718</v>
      </c>
      <c r="C93" s="9">
        <f>'Lopsided Margins'!C93</f>
        <v>135903</v>
      </c>
      <c r="D93" s="11">
        <f t="shared" si="16"/>
        <v>216621</v>
      </c>
      <c r="E93" s="6">
        <f t="shared" si="17"/>
        <v>80718</v>
      </c>
      <c r="F93" s="9">
        <f t="shared" si="18"/>
        <v>0</v>
      </c>
      <c r="G93" s="11">
        <f t="shared" si="19"/>
        <v>108310.5</v>
      </c>
      <c r="H93" s="6">
        <f t="shared" si="20"/>
        <v>0</v>
      </c>
      <c r="I93" s="9">
        <f t="shared" si="21"/>
        <v>27592.5</v>
      </c>
      <c r="J93" s="6">
        <f t="shared" si="22"/>
        <v>80718</v>
      </c>
      <c r="K93" s="9">
        <f t="shared" si="23"/>
        <v>27592.5</v>
      </c>
      <c r="L93" s="17"/>
    </row>
    <row r="94" spans="1:12">
      <c r="A94" s="3">
        <v>92</v>
      </c>
      <c r="B94" s="6">
        <f>'Lopsided Margins'!B94</f>
        <v>94713</v>
      </c>
      <c r="C94" s="9">
        <f>'Lopsided Margins'!C94</f>
        <v>95722</v>
      </c>
      <c r="D94" s="11">
        <f t="shared" si="16"/>
        <v>190435</v>
      </c>
      <c r="E94" s="6">
        <f t="shared" si="17"/>
        <v>94713</v>
      </c>
      <c r="F94" s="9">
        <f t="shared" si="18"/>
        <v>0</v>
      </c>
      <c r="G94" s="11">
        <f t="shared" si="19"/>
        <v>95217.5</v>
      </c>
      <c r="H94" s="6">
        <f t="shared" si="20"/>
        <v>0</v>
      </c>
      <c r="I94" s="9">
        <f t="shared" si="21"/>
        <v>504.5</v>
      </c>
      <c r="J94" s="6">
        <f t="shared" si="22"/>
        <v>94713</v>
      </c>
      <c r="K94" s="9">
        <f t="shared" si="23"/>
        <v>504.5</v>
      </c>
      <c r="L94" s="17"/>
    </row>
    <row r="95" spans="1:12">
      <c r="A95" s="3">
        <v>93</v>
      </c>
      <c r="B95" s="6">
        <f>'Lopsided Margins'!B95</f>
        <v>96021</v>
      </c>
      <c r="C95" s="9">
        <f>'Lopsided Margins'!C95</f>
        <v>145419</v>
      </c>
      <c r="D95" s="11">
        <f t="shared" si="16"/>
        <v>241440</v>
      </c>
      <c r="E95" s="6">
        <f t="shared" si="17"/>
        <v>96021</v>
      </c>
      <c r="F95" s="9">
        <f t="shared" si="18"/>
        <v>0</v>
      </c>
      <c r="G95" s="11">
        <f t="shared" si="19"/>
        <v>120720</v>
      </c>
      <c r="H95" s="6">
        <f t="shared" si="20"/>
        <v>0</v>
      </c>
      <c r="I95" s="9">
        <f t="shared" si="21"/>
        <v>24699</v>
      </c>
      <c r="J95" s="6">
        <f t="shared" si="22"/>
        <v>96021</v>
      </c>
      <c r="K95" s="9">
        <f t="shared" si="23"/>
        <v>24699</v>
      </c>
      <c r="L95" s="17"/>
    </row>
    <row r="96" spans="1:12">
      <c r="A96" s="3">
        <v>94</v>
      </c>
      <c r="B96" s="6">
        <f>'Lopsided Margins'!B96</f>
        <v>151402</v>
      </c>
      <c r="C96" s="9">
        <f>'Lopsided Margins'!C96</f>
        <v>66359</v>
      </c>
      <c r="D96" s="11">
        <f t="shared" si="16"/>
        <v>217761</v>
      </c>
      <c r="E96" s="6">
        <f t="shared" si="17"/>
        <v>0</v>
      </c>
      <c r="F96" s="9">
        <f t="shared" si="18"/>
        <v>66359</v>
      </c>
      <c r="G96" s="11">
        <f t="shared" si="19"/>
        <v>108880.5</v>
      </c>
      <c r="H96" s="6">
        <f t="shared" si="20"/>
        <v>42521.5</v>
      </c>
      <c r="I96" s="9">
        <f t="shared" si="21"/>
        <v>0</v>
      </c>
      <c r="J96" s="6">
        <f t="shared" si="22"/>
        <v>42521.5</v>
      </c>
      <c r="K96" s="9">
        <f t="shared" si="23"/>
        <v>66359</v>
      </c>
      <c r="L96" s="17"/>
    </row>
    <row r="97" spans="1:12">
      <c r="A97" s="3">
        <v>95</v>
      </c>
      <c r="B97" s="6">
        <f>'Lopsided Margins'!B97</f>
        <v>107948</v>
      </c>
      <c r="C97" s="9">
        <f>'Lopsided Margins'!C97</f>
        <v>145448</v>
      </c>
      <c r="D97" s="11">
        <f t="shared" si="16"/>
        <v>253396</v>
      </c>
      <c r="E97" s="6">
        <f t="shared" si="17"/>
        <v>107948</v>
      </c>
      <c r="F97" s="9">
        <f t="shared" si="18"/>
        <v>0</v>
      </c>
      <c r="G97" s="11">
        <f t="shared" si="19"/>
        <v>126698</v>
      </c>
      <c r="H97" s="6">
        <f t="shared" si="20"/>
        <v>0</v>
      </c>
      <c r="I97" s="9">
        <f t="shared" si="21"/>
        <v>18750</v>
      </c>
      <c r="J97" s="6">
        <f t="shared" si="22"/>
        <v>107948</v>
      </c>
      <c r="K97" s="9">
        <f t="shared" si="23"/>
        <v>18750</v>
      </c>
      <c r="L97" s="17"/>
    </row>
    <row r="98" spans="1:12">
      <c r="A98" s="3">
        <v>96</v>
      </c>
      <c r="B98" s="6">
        <f>'Lopsided Margins'!B98</f>
        <v>127762</v>
      </c>
      <c r="C98" s="9">
        <f>'Lopsided Margins'!C98</f>
        <v>123736</v>
      </c>
      <c r="D98" s="11">
        <f t="shared" si="16"/>
        <v>251498</v>
      </c>
      <c r="E98" s="6">
        <f t="shared" si="17"/>
        <v>0</v>
      </c>
      <c r="F98" s="9">
        <f t="shared" si="18"/>
        <v>123736</v>
      </c>
      <c r="G98" s="11">
        <f t="shared" si="19"/>
        <v>125749</v>
      </c>
      <c r="H98" s="6">
        <f t="shared" si="20"/>
        <v>2013</v>
      </c>
      <c r="I98" s="9">
        <f t="shared" si="21"/>
        <v>0</v>
      </c>
      <c r="J98" s="6">
        <f t="shared" si="22"/>
        <v>2013</v>
      </c>
      <c r="K98" s="9">
        <f t="shared" si="23"/>
        <v>123736</v>
      </c>
      <c r="L98" s="17"/>
    </row>
    <row r="99" spans="1:12">
      <c r="A99" s="3">
        <v>97</v>
      </c>
      <c r="B99" s="6">
        <f>'Lopsided Margins'!B99</f>
        <v>100901</v>
      </c>
      <c r="C99" s="9">
        <f>'Lopsided Margins'!C99</f>
        <v>149879</v>
      </c>
      <c r="D99" s="11">
        <f t="shared" ref="D99:D130" si="24">SUM(B99:C99)</f>
        <v>250780</v>
      </c>
      <c r="E99" s="6">
        <f t="shared" ref="E99:E112" si="25">IF(MAX(B99:C99)=B99,0,B99)</f>
        <v>100901</v>
      </c>
      <c r="F99" s="9">
        <f t="shared" ref="F99:F112" si="26">IF(MAX(B99:C99)=B99,C99,0)</f>
        <v>0</v>
      </c>
      <c r="G99" s="11">
        <f t="shared" ref="G99:G112" si="27">D99/2</f>
        <v>125390</v>
      </c>
      <c r="H99" s="6">
        <f t="shared" ref="H99:H130" si="28">IF(MAX(B99:C99)=B99,B99-G99,0)</f>
        <v>0</v>
      </c>
      <c r="I99" s="9">
        <f t="shared" ref="I99:I112" si="29">IF(MAX(B99:C99)=B99,0,C99-G99)</f>
        <v>24489</v>
      </c>
      <c r="J99" s="6">
        <f t="shared" ref="J99:J112" si="30">MAX(E99,H99)</f>
        <v>100901</v>
      </c>
      <c r="K99" s="9">
        <f t="shared" ref="K99:K112" si="31">MAX(F99,I99)</f>
        <v>24489</v>
      </c>
      <c r="L99" s="17"/>
    </row>
    <row r="100" spans="1:12">
      <c r="A100" s="3">
        <v>98</v>
      </c>
      <c r="B100" s="6">
        <f>'Lopsided Margins'!B100</f>
        <v>83376</v>
      </c>
      <c r="C100" s="9">
        <f>'Lopsided Margins'!C100</f>
        <v>157251</v>
      </c>
      <c r="D100" s="11">
        <f t="shared" si="24"/>
        <v>240627</v>
      </c>
      <c r="E100" s="6">
        <f t="shared" si="25"/>
        <v>83376</v>
      </c>
      <c r="F100" s="9">
        <f t="shared" si="26"/>
        <v>0</v>
      </c>
      <c r="G100" s="11">
        <f t="shared" si="27"/>
        <v>120313.5</v>
      </c>
      <c r="H100" s="6">
        <f t="shared" si="28"/>
        <v>0</v>
      </c>
      <c r="I100" s="9">
        <f t="shared" si="29"/>
        <v>36937.5</v>
      </c>
      <c r="J100" s="6">
        <f t="shared" si="30"/>
        <v>83376</v>
      </c>
      <c r="K100" s="9">
        <f t="shared" si="31"/>
        <v>36937.5</v>
      </c>
      <c r="L100" s="17"/>
    </row>
    <row r="101" spans="1:12">
      <c r="A101" s="3">
        <v>99</v>
      </c>
      <c r="B101" s="6">
        <f>'Lopsided Margins'!B101</f>
        <v>96789</v>
      </c>
      <c r="C101" s="9">
        <f>'Lopsided Margins'!C101</f>
        <v>146231</v>
      </c>
      <c r="D101" s="11">
        <f t="shared" si="24"/>
        <v>243020</v>
      </c>
      <c r="E101" s="6">
        <f t="shared" si="25"/>
        <v>96789</v>
      </c>
      <c r="F101" s="9">
        <f t="shared" si="26"/>
        <v>0</v>
      </c>
      <c r="G101" s="11">
        <f t="shared" si="27"/>
        <v>121510</v>
      </c>
      <c r="H101" s="6">
        <f t="shared" si="28"/>
        <v>0</v>
      </c>
      <c r="I101" s="9">
        <f t="shared" si="29"/>
        <v>24721</v>
      </c>
      <c r="J101" s="6">
        <f t="shared" si="30"/>
        <v>96789</v>
      </c>
      <c r="K101" s="9">
        <f t="shared" si="31"/>
        <v>24721</v>
      </c>
      <c r="L101" s="17"/>
    </row>
    <row r="102" spans="1:12">
      <c r="A102" s="3">
        <v>100</v>
      </c>
      <c r="B102" s="6">
        <f>'Lopsided Margins'!B102</f>
        <v>84705</v>
      </c>
      <c r="C102" s="9">
        <f>'Lopsided Margins'!C102</f>
        <v>139405</v>
      </c>
      <c r="D102" s="11">
        <f t="shared" si="24"/>
        <v>224110</v>
      </c>
      <c r="E102" s="6">
        <f t="shared" si="25"/>
        <v>84705</v>
      </c>
      <c r="F102" s="9">
        <f t="shared" si="26"/>
        <v>0</v>
      </c>
      <c r="G102" s="11">
        <f t="shared" si="27"/>
        <v>112055</v>
      </c>
      <c r="H102" s="6">
        <f t="shared" si="28"/>
        <v>0</v>
      </c>
      <c r="I102" s="9">
        <f t="shared" si="29"/>
        <v>27350</v>
      </c>
      <c r="J102" s="6">
        <f t="shared" si="30"/>
        <v>84705</v>
      </c>
      <c r="K102" s="9">
        <f t="shared" si="31"/>
        <v>27350</v>
      </c>
      <c r="L102" s="17"/>
    </row>
    <row r="103" spans="1:12">
      <c r="A103" s="3">
        <v>101</v>
      </c>
      <c r="B103" s="6">
        <f>'Lopsided Margins'!B103</f>
        <v>83300</v>
      </c>
      <c r="C103" s="9">
        <f>'Lopsided Margins'!C103</f>
        <v>144877</v>
      </c>
      <c r="D103" s="11">
        <f t="shared" si="24"/>
        <v>228177</v>
      </c>
      <c r="E103" s="6">
        <f t="shared" si="25"/>
        <v>83300</v>
      </c>
      <c r="F103" s="9">
        <f t="shared" si="26"/>
        <v>0</v>
      </c>
      <c r="G103" s="11">
        <f t="shared" si="27"/>
        <v>114088.5</v>
      </c>
      <c r="H103" s="6">
        <f t="shared" si="28"/>
        <v>0</v>
      </c>
      <c r="I103" s="9">
        <f t="shared" si="29"/>
        <v>30788.5</v>
      </c>
      <c r="J103" s="6">
        <f t="shared" si="30"/>
        <v>83300</v>
      </c>
      <c r="K103" s="9">
        <f t="shared" si="31"/>
        <v>30788.5</v>
      </c>
      <c r="L103" s="17"/>
    </row>
    <row r="104" spans="1:12">
      <c r="A104" s="3">
        <v>102</v>
      </c>
      <c r="B104" s="6">
        <f>'Lopsided Margins'!B104</f>
        <v>108459</v>
      </c>
      <c r="C104" s="9">
        <f>'Lopsided Margins'!C104</f>
        <v>136808</v>
      </c>
      <c r="D104" s="11">
        <f t="shared" si="24"/>
        <v>245267</v>
      </c>
      <c r="E104" s="6">
        <f t="shared" si="25"/>
        <v>108459</v>
      </c>
      <c r="F104" s="9">
        <f t="shared" si="26"/>
        <v>0</v>
      </c>
      <c r="G104" s="11">
        <f t="shared" si="27"/>
        <v>122633.5</v>
      </c>
      <c r="H104" s="6">
        <f t="shared" si="28"/>
        <v>0</v>
      </c>
      <c r="I104" s="9">
        <f t="shared" si="29"/>
        <v>14174.5</v>
      </c>
      <c r="J104" s="6">
        <f t="shared" si="30"/>
        <v>108459</v>
      </c>
      <c r="K104" s="9">
        <f t="shared" si="31"/>
        <v>14174.5</v>
      </c>
      <c r="L104" s="17"/>
    </row>
    <row r="105" spans="1:12">
      <c r="A105" s="3">
        <v>103</v>
      </c>
      <c r="B105" s="6">
        <f>'Lopsided Margins'!B105</f>
        <v>151718</v>
      </c>
      <c r="C105" s="9">
        <f>'Lopsided Margins'!C105</f>
        <v>153918</v>
      </c>
      <c r="D105" s="11">
        <f t="shared" si="24"/>
        <v>305636</v>
      </c>
      <c r="E105" s="6">
        <f t="shared" si="25"/>
        <v>151718</v>
      </c>
      <c r="F105" s="9">
        <f t="shared" si="26"/>
        <v>0</v>
      </c>
      <c r="G105" s="11">
        <f t="shared" si="27"/>
        <v>152818</v>
      </c>
      <c r="H105" s="6">
        <f t="shared" si="28"/>
        <v>0</v>
      </c>
      <c r="I105" s="9">
        <f t="shared" si="29"/>
        <v>1100</v>
      </c>
      <c r="J105" s="6">
        <f t="shared" si="30"/>
        <v>151718</v>
      </c>
      <c r="K105" s="9">
        <f t="shared" si="31"/>
        <v>1100</v>
      </c>
      <c r="L105" s="17"/>
    </row>
    <row r="106" spans="1:12">
      <c r="A106" s="3">
        <v>104</v>
      </c>
      <c r="B106" s="6">
        <f>'Lopsided Margins'!B106</f>
        <v>104388</v>
      </c>
      <c r="C106" s="9">
        <f>'Lopsided Margins'!C106</f>
        <v>159688</v>
      </c>
      <c r="D106" s="11">
        <f t="shared" si="24"/>
        <v>264076</v>
      </c>
      <c r="E106" s="6">
        <f t="shared" si="25"/>
        <v>104388</v>
      </c>
      <c r="F106" s="9">
        <f t="shared" si="26"/>
        <v>0</v>
      </c>
      <c r="G106" s="11">
        <f t="shared" si="27"/>
        <v>132038</v>
      </c>
      <c r="H106" s="6">
        <f t="shared" si="28"/>
        <v>0</v>
      </c>
      <c r="I106" s="9">
        <f t="shared" si="29"/>
        <v>27650</v>
      </c>
      <c r="J106" s="6">
        <f t="shared" si="30"/>
        <v>104388</v>
      </c>
      <c r="K106" s="9">
        <f t="shared" si="31"/>
        <v>27650</v>
      </c>
      <c r="L106" s="17"/>
    </row>
    <row r="107" spans="1:12">
      <c r="A107" s="3">
        <v>105</v>
      </c>
      <c r="B107" s="6">
        <f>'Lopsided Margins'!B107</f>
        <v>91223</v>
      </c>
      <c r="C107" s="9">
        <f>'Lopsided Margins'!C107</f>
        <v>160728</v>
      </c>
      <c r="D107" s="11">
        <f t="shared" si="24"/>
        <v>251951</v>
      </c>
      <c r="E107" s="6">
        <f t="shared" si="25"/>
        <v>91223</v>
      </c>
      <c r="F107" s="9">
        <f t="shared" si="26"/>
        <v>0</v>
      </c>
      <c r="G107" s="11">
        <f t="shared" si="27"/>
        <v>125975.5</v>
      </c>
      <c r="H107" s="6">
        <f t="shared" si="28"/>
        <v>0</v>
      </c>
      <c r="I107" s="9">
        <f t="shared" si="29"/>
        <v>34752.5</v>
      </c>
      <c r="J107" s="6">
        <f t="shared" si="30"/>
        <v>91223</v>
      </c>
      <c r="K107" s="9">
        <f t="shared" si="31"/>
        <v>34752.5</v>
      </c>
      <c r="L107" s="17"/>
    </row>
    <row r="108" spans="1:12">
      <c r="A108" s="3">
        <v>106</v>
      </c>
      <c r="B108" s="6">
        <f>'Lopsided Margins'!B108</f>
        <v>104098</v>
      </c>
      <c r="C108" s="9">
        <f>'Lopsided Margins'!C108</f>
        <v>163402</v>
      </c>
      <c r="D108" s="11">
        <f t="shared" si="24"/>
        <v>267500</v>
      </c>
      <c r="E108" s="6">
        <f t="shared" si="25"/>
        <v>104098</v>
      </c>
      <c r="F108" s="9">
        <f t="shared" si="26"/>
        <v>0</v>
      </c>
      <c r="G108" s="11">
        <f t="shared" si="27"/>
        <v>133750</v>
      </c>
      <c r="H108" s="6">
        <f t="shared" si="28"/>
        <v>0</v>
      </c>
      <c r="I108" s="9">
        <f t="shared" si="29"/>
        <v>29652</v>
      </c>
      <c r="J108" s="6">
        <f t="shared" si="30"/>
        <v>104098</v>
      </c>
      <c r="K108" s="9">
        <f t="shared" si="31"/>
        <v>29652</v>
      </c>
      <c r="L108" s="17"/>
    </row>
    <row r="109" spans="1:12">
      <c r="A109" s="3">
        <v>107</v>
      </c>
      <c r="B109" s="6">
        <f>'Lopsided Margins'!B109</f>
        <v>116824</v>
      </c>
      <c r="C109" s="9">
        <f>'Lopsided Margins'!C109</f>
        <v>154811</v>
      </c>
      <c r="D109" s="11">
        <f t="shared" si="24"/>
        <v>271635</v>
      </c>
      <c r="E109" s="6">
        <f t="shared" si="25"/>
        <v>116824</v>
      </c>
      <c r="F109" s="9">
        <f t="shared" si="26"/>
        <v>0</v>
      </c>
      <c r="G109" s="11">
        <f t="shared" si="27"/>
        <v>135817.5</v>
      </c>
      <c r="H109" s="6">
        <f t="shared" si="28"/>
        <v>0</v>
      </c>
      <c r="I109" s="9">
        <f t="shared" si="29"/>
        <v>18993.5</v>
      </c>
      <c r="J109" s="6">
        <f t="shared" si="30"/>
        <v>116824</v>
      </c>
      <c r="K109" s="9">
        <f t="shared" si="31"/>
        <v>18993.5</v>
      </c>
      <c r="L109" s="17"/>
    </row>
    <row r="110" spans="1:12">
      <c r="A110" s="3">
        <v>108</v>
      </c>
      <c r="B110" s="6">
        <f>'Lopsided Margins'!B110</f>
        <v>92458</v>
      </c>
      <c r="C110" s="9">
        <f>'Lopsided Margins'!C110</f>
        <v>137795</v>
      </c>
      <c r="D110" s="11">
        <f t="shared" si="24"/>
        <v>230253</v>
      </c>
      <c r="E110" s="6">
        <f t="shared" si="25"/>
        <v>92458</v>
      </c>
      <c r="F110" s="9">
        <f t="shared" si="26"/>
        <v>0</v>
      </c>
      <c r="G110" s="11">
        <f t="shared" si="27"/>
        <v>115126.5</v>
      </c>
      <c r="H110" s="6">
        <f t="shared" si="28"/>
        <v>0</v>
      </c>
      <c r="I110" s="9">
        <f t="shared" si="29"/>
        <v>22668.5</v>
      </c>
      <c r="J110" s="6">
        <f t="shared" si="30"/>
        <v>92458</v>
      </c>
      <c r="K110" s="9">
        <f t="shared" si="31"/>
        <v>22668.5</v>
      </c>
      <c r="L110" s="17"/>
    </row>
    <row r="111" spans="1:12">
      <c r="A111" s="3">
        <v>109</v>
      </c>
      <c r="B111" s="6">
        <f>'Lopsided Margins'!B111</f>
        <v>128641</v>
      </c>
      <c r="C111" s="9">
        <f>'Lopsided Margins'!C111</f>
        <v>112255</v>
      </c>
      <c r="D111" s="11">
        <f t="shared" si="24"/>
        <v>240896</v>
      </c>
      <c r="E111" s="6">
        <f t="shared" si="25"/>
        <v>0</v>
      </c>
      <c r="F111" s="9">
        <f t="shared" si="26"/>
        <v>112255</v>
      </c>
      <c r="G111" s="11">
        <f t="shared" si="27"/>
        <v>120448</v>
      </c>
      <c r="H111" s="6">
        <f t="shared" si="28"/>
        <v>8193</v>
      </c>
      <c r="I111" s="9">
        <f t="shared" si="29"/>
        <v>0</v>
      </c>
      <c r="J111" s="6">
        <f t="shared" si="30"/>
        <v>8193</v>
      </c>
      <c r="K111" s="9">
        <f t="shared" si="31"/>
        <v>112255</v>
      </c>
      <c r="L111" s="17"/>
    </row>
    <row r="112" spans="1:12">
      <c r="A112" s="3">
        <v>110</v>
      </c>
      <c r="B112" s="6">
        <f>'Lopsided Margins'!B112</f>
        <v>101781</v>
      </c>
      <c r="C112" s="9">
        <f>'Lopsided Margins'!C112</f>
        <v>135758</v>
      </c>
      <c r="D112" s="11">
        <f t="shared" si="24"/>
        <v>237539</v>
      </c>
      <c r="E112" s="6">
        <f t="shared" si="25"/>
        <v>101781</v>
      </c>
      <c r="F112" s="9">
        <f t="shared" si="26"/>
        <v>0</v>
      </c>
      <c r="G112" s="11">
        <f t="shared" si="27"/>
        <v>118769.5</v>
      </c>
      <c r="H112" s="6">
        <f t="shared" si="28"/>
        <v>0</v>
      </c>
      <c r="I112" s="9">
        <f t="shared" si="29"/>
        <v>16988.5</v>
      </c>
      <c r="J112" s="6">
        <f t="shared" si="30"/>
        <v>101781</v>
      </c>
      <c r="K112" s="9">
        <f t="shared" si="31"/>
        <v>16988.5</v>
      </c>
      <c r="L112" s="17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workbookViewId="0">
      <selection activeCell="B8" sqref="B8"/>
    </sheetView>
  </sheetViews>
  <sheetFormatPr defaultColWidth="9.140625" defaultRowHeight="15.7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>
      <c r="A1" s="1"/>
      <c r="B1" s="62" t="s">
        <v>23</v>
      </c>
      <c r="C1" s="71"/>
      <c r="D1" s="71"/>
      <c r="E1" s="63"/>
      <c r="H1" s="50" t="s">
        <v>24</v>
      </c>
      <c r="I1" s="50" t="s">
        <v>25</v>
      </c>
      <c r="J1" s="50" t="s">
        <v>26</v>
      </c>
      <c r="K1" s="50" t="s">
        <v>27</v>
      </c>
    </row>
    <row r="2" spans="1:11" ht="16.5" customHeight="1">
      <c r="A2" s="2" t="s">
        <v>5</v>
      </c>
      <c r="B2" s="28" t="s">
        <v>4</v>
      </c>
      <c r="C2" s="48" t="s">
        <v>28</v>
      </c>
      <c r="D2" s="49" t="s">
        <v>6</v>
      </c>
      <c r="E2" s="29" t="s">
        <v>29</v>
      </c>
      <c r="G2" s="20" t="s">
        <v>4</v>
      </c>
      <c r="H2" s="35">
        <f>SUM(B2:B112)/(SUM(B2:B112)+SUM(D2:D112))</f>
        <v>0.52870443588283789</v>
      </c>
      <c r="I2" s="50">
        <f>COUNT('Lopsided Margins'!G2:G112)</f>
        <v>60</v>
      </c>
      <c r="J2" s="34">
        <f>I2/(I2+I3)</f>
        <v>0.54545454545454541</v>
      </c>
      <c r="K2" s="35">
        <f>J2-H2</f>
        <v>1.6750109571707528E-2</v>
      </c>
    </row>
    <row r="3" spans="1:11" ht="16.5" customHeight="1">
      <c r="A3" s="2">
        <v>1</v>
      </c>
      <c r="B3" s="6">
        <f>'Lopsided Margins'!B3</f>
        <v>106899</v>
      </c>
      <c r="C3" s="13">
        <f>'Lopsided Margins'!E3</f>
        <v>0.90534062807005655</v>
      </c>
      <c r="D3" s="9">
        <f>'Lopsided Margins'!C3</f>
        <v>11177</v>
      </c>
      <c r="E3" s="16">
        <f>'Lopsided Margins'!F3</f>
        <v>9.465937192994342E-2</v>
      </c>
      <c r="G3" s="21" t="s">
        <v>6</v>
      </c>
      <c r="H3" s="35">
        <f>SUM(D2:D112)/(SUM(B2:B112)+SUM(D2:D112))</f>
        <v>0.47129556411716211</v>
      </c>
      <c r="I3" s="50">
        <f>COUNT('Lopsided Margins'!H2:H1112)</f>
        <v>50</v>
      </c>
      <c r="J3" s="34">
        <f>I3/(I2+I3)</f>
        <v>0.45454545454545453</v>
      </c>
      <c r="K3" s="35">
        <f>J3-H3</f>
        <v>-1.6750109571707583E-2</v>
      </c>
    </row>
    <row r="4" spans="1:11">
      <c r="A4" s="3">
        <v>2</v>
      </c>
      <c r="B4" s="6">
        <f>'Lopsided Margins'!B4</f>
        <v>118979</v>
      </c>
      <c r="C4" s="13">
        <f>'Lopsided Margins'!E4</f>
        <v>0.59062478282020991</v>
      </c>
      <c r="D4" s="9">
        <f>'Lopsided Margins'!C4</f>
        <v>82467</v>
      </c>
      <c r="E4" s="16">
        <f>'Lopsided Margins'!F4</f>
        <v>0.40937521717979014</v>
      </c>
    </row>
    <row r="5" spans="1:11">
      <c r="A5" s="3">
        <v>3</v>
      </c>
      <c r="B5" s="6">
        <f>'Lopsided Margins'!B5</f>
        <v>98490</v>
      </c>
      <c r="C5" s="13">
        <f>'Lopsided Margins'!E5</f>
        <v>0.75431958826052325</v>
      </c>
      <c r="D5" s="9">
        <f>'Lopsided Margins'!C5</f>
        <v>32078</v>
      </c>
      <c r="E5" s="16">
        <f>'Lopsided Margins'!F5</f>
        <v>0.24568041173947675</v>
      </c>
    </row>
    <row r="6" spans="1:11">
      <c r="A6" s="3">
        <v>4</v>
      </c>
      <c r="B6" s="6">
        <f>'Lopsided Margins'!B6</f>
        <v>177404</v>
      </c>
      <c r="C6" s="13">
        <f>'Lopsided Margins'!E6</f>
        <v>0.97142200051472161</v>
      </c>
      <c r="D6" s="9">
        <f>'Lopsided Margins'!C6</f>
        <v>5219</v>
      </c>
      <c r="E6" s="16">
        <f>'Lopsided Margins'!F6</f>
        <v>2.8577999485278414E-2</v>
      </c>
    </row>
    <row r="7" spans="1:11">
      <c r="A7" s="3">
        <v>5</v>
      </c>
      <c r="B7" s="6">
        <f>'Lopsided Margins'!B7</f>
        <v>215788</v>
      </c>
      <c r="C7" s="13">
        <f>'Lopsided Margins'!E7</f>
        <v>0.93116825394085589</v>
      </c>
      <c r="D7" s="9">
        <f>'Lopsided Margins'!C7</f>
        <v>15951</v>
      </c>
      <c r="E7" s="16">
        <f>'Lopsided Margins'!F7</f>
        <v>6.8831746059144119E-2</v>
      </c>
    </row>
    <row r="8" spans="1:11">
      <c r="A8" s="3">
        <v>6</v>
      </c>
      <c r="B8" s="6">
        <f>'Lopsided Margins'!B8</f>
        <v>196359</v>
      </c>
      <c r="C8" s="13">
        <f>'Lopsided Margins'!E8</f>
        <v>0.63655991363799924</v>
      </c>
      <c r="D8" s="9">
        <f>'Lopsided Margins'!C8</f>
        <v>112110</v>
      </c>
      <c r="E8" s="16">
        <f>'Lopsided Margins'!F8</f>
        <v>0.3634400863620007</v>
      </c>
    </row>
    <row r="9" spans="1:11">
      <c r="A9" s="3">
        <v>7</v>
      </c>
      <c r="B9" s="6">
        <f>'Lopsided Margins'!B9</f>
        <v>141388</v>
      </c>
      <c r="C9" s="13">
        <f>'Lopsided Margins'!E9</f>
        <v>0.951883394486148</v>
      </c>
      <c r="D9" s="9">
        <f>'Lopsided Margins'!C9</f>
        <v>7147</v>
      </c>
      <c r="E9" s="16">
        <f>'Lopsided Margins'!F9</f>
        <v>4.8116605513851954E-2</v>
      </c>
    </row>
    <row r="10" spans="1:11">
      <c r="A10" s="3">
        <v>8</v>
      </c>
      <c r="B10" s="6">
        <f>'Lopsided Margins'!B10</f>
        <v>205089</v>
      </c>
      <c r="C10" s="13">
        <f>'Lopsided Margins'!E10</f>
        <v>0.91462044114630248</v>
      </c>
      <c r="D10" s="9">
        <f>'Lopsided Margins'!C10</f>
        <v>19145</v>
      </c>
      <c r="E10" s="16">
        <f>'Lopsided Margins'!F10</f>
        <v>8.5379558853697482E-2</v>
      </c>
    </row>
    <row r="11" spans="1:11">
      <c r="A11" s="3">
        <v>9</v>
      </c>
      <c r="B11" s="6">
        <f>'Lopsided Margins'!B11</f>
        <v>173837</v>
      </c>
      <c r="C11" s="13">
        <f>'Lopsided Margins'!E11</f>
        <v>0.95742618427357395</v>
      </c>
      <c r="D11" s="9">
        <f>'Lopsided Margins'!C11</f>
        <v>7730</v>
      </c>
      <c r="E11" s="16">
        <f>'Lopsided Margins'!F11</f>
        <v>4.2573815726426059E-2</v>
      </c>
    </row>
    <row r="12" spans="1:11">
      <c r="A12" s="3">
        <v>10</v>
      </c>
      <c r="B12" s="6">
        <f>'Lopsided Margins'!B12</f>
        <v>174100</v>
      </c>
      <c r="C12" s="13">
        <f>'Lopsided Margins'!E12</f>
        <v>0.66014985136200932</v>
      </c>
      <c r="D12" s="9">
        <f>'Lopsided Margins'!C12</f>
        <v>89628</v>
      </c>
      <c r="E12" s="16">
        <f>'Lopsided Margins'!F12</f>
        <v>0.33985014863799068</v>
      </c>
    </row>
    <row r="13" spans="1:11">
      <c r="A13" s="3">
        <v>11</v>
      </c>
      <c r="B13" s="6">
        <f>'Lopsided Margins'!B13</f>
        <v>149767</v>
      </c>
      <c r="C13" s="13">
        <f>'Lopsided Margins'!E13</f>
        <v>0.87531341137690599</v>
      </c>
      <c r="D13" s="9">
        <f>'Lopsided Margins'!C13</f>
        <v>21334</v>
      </c>
      <c r="E13" s="16">
        <f>'Lopsided Margins'!F13</f>
        <v>0.12468658862309397</v>
      </c>
    </row>
    <row r="14" spans="1:11">
      <c r="A14" s="3">
        <v>12</v>
      </c>
      <c r="B14" s="6">
        <f>'Lopsided Margins'!B14</f>
        <v>156849</v>
      </c>
      <c r="C14" s="13">
        <f>'Lopsided Margins'!E14</f>
        <v>0.7026403497769097</v>
      </c>
      <c r="D14" s="9">
        <f>'Lopsided Margins'!C14</f>
        <v>66379</v>
      </c>
      <c r="E14" s="16">
        <f>'Lopsided Margins'!F14</f>
        <v>0.2973596502230903</v>
      </c>
    </row>
    <row r="15" spans="1:11">
      <c r="A15" s="3">
        <v>13</v>
      </c>
      <c r="B15" s="6">
        <f>'Lopsided Margins'!B15</f>
        <v>128544</v>
      </c>
      <c r="C15" s="13">
        <f>'Lopsided Margins'!E15</f>
        <v>0.553520217026224</v>
      </c>
      <c r="D15" s="9">
        <f>'Lopsided Margins'!C15</f>
        <v>103686</v>
      </c>
      <c r="E15" s="16">
        <f>'Lopsided Margins'!F15</f>
        <v>0.446479782973776</v>
      </c>
    </row>
    <row r="16" spans="1:11">
      <c r="A16" s="3">
        <v>14</v>
      </c>
      <c r="B16" s="6">
        <f>'Lopsided Margins'!B16</f>
        <v>129036</v>
      </c>
      <c r="C16" s="13">
        <f>'Lopsided Margins'!E16</f>
        <v>0.61307334872715868</v>
      </c>
      <c r="D16" s="9">
        <f>'Lopsided Margins'!C16</f>
        <v>81438</v>
      </c>
      <c r="E16" s="16">
        <f>'Lopsided Margins'!F16</f>
        <v>0.38692665127284132</v>
      </c>
    </row>
    <row r="17" spans="1:5">
      <c r="A17" s="3">
        <v>15</v>
      </c>
      <c r="B17" s="6">
        <f>'Lopsided Margins'!B17</f>
        <v>123513</v>
      </c>
      <c r="C17" s="13">
        <f>'Lopsided Margins'!E17</f>
        <v>0.61664003994008987</v>
      </c>
      <c r="D17" s="9">
        <f>'Lopsided Margins'!C17</f>
        <v>76787</v>
      </c>
      <c r="E17" s="16">
        <f>'Lopsided Margins'!F17</f>
        <v>0.38335996005991013</v>
      </c>
    </row>
    <row r="18" spans="1:5">
      <c r="A18" s="3">
        <v>16</v>
      </c>
      <c r="B18" s="6">
        <f>'Lopsided Margins'!B18</f>
        <v>185491</v>
      </c>
      <c r="C18" s="13">
        <f>'Lopsided Margins'!E18</f>
        <v>0.77191748613186073</v>
      </c>
      <c r="D18" s="9">
        <f>'Lopsided Margins'!C18</f>
        <v>54808</v>
      </c>
      <c r="E18" s="16">
        <f>'Lopsided Margins'!F18</f>
        <v>0.22808251386813927</v>
      </c>
    </row>
    <row r="19" spans="1:5">
      <c r="A19" s="3">
        <v>17</v>
      </c>
      <c r="B19" s="6">
        <f>'Lopsided Margins'!B19</f>
        <v>154399</v>
      </c>
      <c r="C19" s="13">
        <f>'Lopsided Margins'!E19</f>
        <v>0.69123151033272445</v>
      </c>
      <c r="D19" s="9">
        <f>'Lopsided Margins'!C19</f>
        <v>68969</v>
      </c>
      <c r="E19" s="16">
        <f>'Lopsided Margins'!F19</f>
        <v>0.30876848966727555</v>
      </c>
    </row>
    <row r="20" spans="1:5">
      <c r="A20" s="3">
        <v>18</v>
      </c>
      <c r="B20" s="6">
        <f>'Lopsided Margins'!B20</f>
        <v>224964</v>
      </c>
      <c r="C20" s="13">
        <f>'Lopsided Margins'!E20</f>
        <v>0.79873601988283327</v>
      </c>
      <c r="D20" s="9">
        <f>'Lopsided Margins'!C20</f>
        <v>56686</v>
      </c>
      <c r="E20" s="16">
        <f>'Lopsided Margins'!F20</f>
        <v>0.2012639801171667</v>
      </c>
    </row>
    <row r="21" spans="1:5">
      <c r="A21" s="3">
        <v>19</v>
      </c>
      <c r="B21" s="6">
        <f>'Lopsided Margins'!B21</f>
        <v>193602</v>
      </c>
      <c r="C21" s="13">
        <f>'Lopsided Margins'!E21</f>
        <v>0.65039574290820645</v>
      </c>
      <c r="D21" s="9">
        <f>'Lopsided Margins'!C21</f>
        <v>104066</v>
      </c>
      <c r="E21" s="16">
        <f>'Lopsided Margins'!F21</f>
        <v>0.34960425709179355</v>
      </c>
    </row>
    <row r="22" spans="1:5">
      <c r="A22" s="3">
        <v>20</v>
      </c>
      <c r="B22" s="6">
        <f>'Lopsided Margins'!B22</f>
        <v>165048</v>
      </c>
      <c r="C22" s="13">
        <f>'Lopsided Margins'!E22</f>
        <v>0.56137438904515879</v>
      </c>
      <c r="D22" s="9">
        <f>'Lopsided Margins'!C22</f>
        <v>128959</v>
      </c>
      <c r="E22" s="16">
        <f>'Lopsided Margins'!F22</f>
        <v>0.43862561095484121</v>
      </c>
    </row>
    <row r="23" spans="1:5">
      <c r="A23" s="3">
        <v>21</v>
      </c>
      <c r="B23" s="6">
        <f>'Lopsided Margins'!B23</f>
        <v>124548</v>
      </c>
      <c r="C23" s="13">
        <f>'Lopsided Margins'!E23</f>
        <v>0.53423582247043533</v>
      </c>
      <c r="D23" s="9">
        <f>'Lopsided Margins'!C23</f>
        <v>108585</v>
      </c>
      <c r="E23" s="16">
        <f>'Lopsided Margins'!F23</f>
        <v>0.46576417752956467</v>
      </c>
    </row>
    <row r="24" spans="1:5">
      <c r="A24" s="3">
        <v>22</v>
      </c>
      <c r="B24" s="6">
        <f>'Lopsided Margins'!B24</f>
        <v>149570</v>
      </c>
      <c r="C24" s="13">
        <f>'Lopsided Margins'!E24</f>
        <v>0.49473903566077115</v>
      </c>
      <c r="D24" s="9">
        <f>'Lopsided Margins'!C24</f>
        <v>152751</v>
      </c>
      <c r="E24" s="16">
        <f>'Lopsided Margins'!F24</f>
        <v>0.50526096433922885</v>
      </c>
    </row>
    <row r="25" spans="1:5">
      <c r="A25" s="3">
        <v>23</v>
      </c>
      <c r="B25" s="6">
        <f>'Lopsided Margins'!B25</f>
        <v>138186</v>
      </c>
      <c r="C25" s="13">
        <f>'Lopsided Margins'!E25</f>
        <v>0.62163341505656899</v>
      </c>
      <c r="D25" s="9">
        <f>'Lopsided Margins'!C25</f>
        <v>84109</v>
      </c>
      <c r="E25" s="16">
        <f>'Lopsided Margins'!F25</f>
        <v>0.37836658494343101</v>
      </c>
    </row>
    <row r="26" spans="1:5">
      <c r="A26" s="3">
        <v>24</v>
      </c>
      <c r="B26" s="6">
        <f>'Lopsided Margins'!B26</f>
        <v>145027</v>
      </c>
      <c r="C26" s="13">
        <f>'Lopsided Margins'!E26</f>
        <v>0.59197110086125959</v>
      </c>
      <c r="D26" s="9">
        <f>'Lopsided Margins'!C26</f>
        <v>99963</v>
      </c>
      <c r="E26" s="16">
        <f>'Lopsided Margins'!F26</f>
        <v>0.40802889913874035</v>
      </c>
    </row>
    <row r="27" spans="1:5">
      <c r="A27" s="3">
        <v>25</v>
      </c>
      <c r="B27" s="6">
        <f>'Lopsided Margins'!B27</f>
        <v>128098</v>
      </c>
      <c r="C27" s="13">
        <f>'Lopsided Margins'!E27</f>
        <v>0.62648186548769513</v>
      </c>
      <c r="D27" s="9">
        <f>'Lopsided Margins'!C27</f>
        <v>76374</v>
      </c>
      <c r="E27" s="16">
        <f>'Lopsided Margins'!F27</f>
        <v>0.37351813451230487</v>
      </c>
    </row>
    <row r="28" spans="1:5">
      <c r="A28" s="3">
        <v>26</v>
      </c>
      <c r="B28" s="6">
        <f>'Lopsided Margins'!B28</f>
        <v>142076</v>
      </c>
      <c r="C28" s="13">
        <f>'Lopsided Margins'!E28</f>
        <v>0.70770135038877846</v>
      </c>
      <c r="D28" s="9">
        <f>'Lopsided Margins'!C28</f>
        <v>58681</v>
      </c>
      <c r="E28" s="16">
        <f>'Lopsided Margins'!F28</f>
        <v>0.29229864961122154</v>
      </c>
    </row>
    <row r="29" spans="1:5">
      <c r="A29" s="3">
        <v>27</v>
      </c>
      <c r="B29" s="6">
        <f>'Lopsided Margins'!B29</f>
        <v>131696</v>
      </c>
      <c r="C29" s="13">
        <f>'Lopsided Margins'!E29</f>
        <v>0.51754275653923543</v>
      </c>
      <c r="D29" s="9">
        <f>'Lopsided Margins'!C29</f>
        <v>122768</v>
      </c>
      <c r="E29" s="16">
        <f>'Lopsided Margins'!F29</f>
        <v>0.48245724346076457</v>
      </c>
    </row>
    <row r="30" spans="1:5">
      <c r="A30" s="3">
        <v>28</v>
      </c>
      <c r="B30" s="6">
        <f>'Lopsided Margins'!B30</f>
        <v>117419</v>
      </c>
      <c r="C30" s="13">
        <f>'Lopsided Margins'!E30</f>
        <v>0.52695140176010991</v>
      </c>
      <c r="D30" s="9">
        <f>'Lopsided Margins'!C30</f>
        <v>105408</v>
      </c>
      <c r="E30" s="16">
        <f>'Lopsided Margins'!F30</f>
        <v>0.47304859823989015</v>
      </c>
    </row>
    <row r="31" spans="1:5">
      <c r="A31" s="3">
        <v>29</v>
      </c>
      <c r="B31" s="6">
        <f>'Lopsided Margins'!B31</f>
        <v>110064</v>
      </c>
      <c r="C31" s="13">
        <f>'Lopsided Margins'!E31</f>
        <v>0.523274554643263</v>
      </c>
      <c r="D31" s="9">
        <f>'Lopsided Margins'!C31</f>
        <v>100273</v>
      </c>
      <c r="E31" s="16">
        <f>'Lopsided Margins'!F31</f>
        <v>0.47672544535673705</v>
      </c>
    </row>
    <row r="32" spans="1:5">
      <c r="A32" s="3">
        <v>30</v>
      </c>
      <c r="B32" s="6">
        <f>'Lopsided Margins'!B32</f>
        <v>105707</v>
      </c>
      <c r="C32" s="13">
        <f>'Lopsided Margins'!E32</f>
        <v>0.44043115229492352</v>
      </c>
      <c r="D32" s="9">
        <f>'Lopsided Margins'!C32</f>
        <v>134301</v>
      </c>
      <c r="E32" s="16">
        <f>'Lopsided Margins'!F32</f>
        <v>0.55956884770507653</v>
      </c>
    </row>
    <row r="33" spans="1:5">
      <c r="A33" s="3">
        <v>31</v>
      </c>
      <c r="B33" s="6">
        <f>'Lopsided Margins'!B33</f>
        <v>129175</v>
      </c>
      <c r="C33" s="13">
        <f>'Lopsided Margins'!E33</f>
        <v>0.54246263548442641</v>
      </c>
      <c r="D33" s="9">
        <f>'Lopsided Margins'!C33</f>
        <v>108952</v>
      </c>
      <c r="E33" s="16">
        <f>'Lopsided Margins'!F33</f>
        <v>0.45753736451557364</v>
      </c>
    </row>
    <row r="34" spans="1:5">
      <c r="A34" s="3">
        <v>32</v>
      </c>
      <c r="B34" s="6">
        <f>'Lopsided Margins'!B34</f>
        <v>167723</v>
      </c>
      <c r="C34" s="13">
        <f>'Lopsided Margins'!E34</f>
        <v>0.77542198530737538</v>
      </c>
      <c r="D34" s="9">
        <f>'Lopsided Margins'!C34</f>
        <v>48576</v>
      </c>
      <c r="E34" s="16">
        <f>'Lopsided Margins'!F34</f>
        <v>0.22457801469262456</v>
      </c>
    </row>
    <row r="35" spans="1:5">
      <c r="A35" s="3">
        <v>33</v>
      </c>
      <c r="B35" s="6">
        <f>'Lopsided Margins'!B35</f>
        <v>199387</v>
      </c>
      <c r="C35" s="13">
        <f>'Lopsided Margins'!E35</f>
        <v>0.72749595910578568</v>
      </c>
      <c r="D35" s="9">
        <f>'Lopsided Margins'!C35</f>
        <v>74686</v>
      </c>
      <c r="E35" s="16">
        <f>'Lopsided Margins'!F35</f>
        <v>0.27250404089421432</v>
      </c>
    </row>
    <row r="36" spans="1:5">
      <c r="A36" s="3">
        <v>34</v>
      </c>
      <c r="B36" s="6">
        <f>'Lopsided Margins'!B36</f>
        <v>99122</v>
      </c>
      <c r="C36" s="13">
        <f>'Lopsided Margins'!E36</f>
        <v>0.43583136937634104</v>
      </c>
      <c r="D36" s="9">
        <f>'Lopsided Margins'!C36</f>
        <v>128310</v>
      </c>
      <c r="E36" s="16">
        <f>'Lopsided Margins'!F36</f>
        <v>0.56416863062365896</v>
      </c>
    </row>
    <row r="37" spans="1:5">
      <c r="A37" s="3">
        <v>35</v>
      </c>
      <c r="B37" s="6">
        <f>'Lopsided Margins'!B37</f>
        <v>66677</v>
      </c>
      <c r="C37" s="13">
        <f>'Lopsided Margins'!E37</f>
        <v>0.32790408324850129</v>
      </c>
      <c r="D37" s="9">
        <f>'Lopsided Margins'!C37</f>
        <v>136666</v>
      </c>
      <c r="E37" s="16">
        <f>'Lopsided Margins'!F37</f>
        <v>0.67209591675149871</v>
      </c>
    </row>
    <row r="38" spans="1:5">
      <c r="A38" s="3">
        <v>36</v>
      </c>
      <c r="B38" s="6">
        <f>'Lopsided Margins'!B38</f>
        <v>71220</v>
      </c>
      <c r="C38" s="13">
        <f>'Lopsided Margins'!E38</f>
        <v>0.36870224265391066</v>
      </c>
      <c r="D38" s="9">
        <f>'Lopsided Margins'!C38</f>
        <v>121944</v>
      </c>
      <c r="E38" s="16">
        <f>'Lopsided Margins'!F38</f>
        <v>0.63129775734608928</v>
      </c>
    </row>
    <row r="39" spans="1:5">
      <c r="A39" s="3">
        <v>37</v>
      </c>
      <c r="B39" s="6">
        <f>'Lopsided Margins'!B39</f>
        <v>82733</v>
      </c>
      <c r="C39" s="13">
        <f>'Lopsided Margins'!E39</f>
        <v>0.39593692421813309</v>
      </c>
      <c r="D39" s="9">
        <f>'Lopsided Margins'!C39</f>
        <v>126222</v>
      </c>
      <c r="E39" s="16">
        <f>'Lopsided Margins'!F39</f>
        <v>0.60406307578186691</v>
      </c>
    </row>
    <row r="40" spans="1:5">
      <c r="A40" s="3">
        <v>38</v>
      </c>
      <c r="B40" s="6">
        <f>'Lopsided Margins'!B40</f>
        <v>132990</v>
      </c>
      <c r="C40" s="13">
        <f>'Lopsided Margins'!E40</f>
        <v>0.52399114270179115</v>
      </c>
      <c r="D40" s="9">
        <f>'Lopsided Margins'!C40</f>
        <v>120812</v>
      </c>
      <c r="E40" s="16">
        <f>'Lopsided Margins'!F40</f>
        <v>0.47600885729820885</v>
      </c>
    </row>
    <row r="41" spans="1:5">
      <c r="A41" s="3">
        <v>39</v>
      </c>
      <c r="B41" s="6">
        <f>'Lopsided Margins'!B41</f>
        <v>89057</v>
      </c>
      <c r="C41" s="13">
        <f>'Lopsided Margins'!E41</f>
        <v>0.42245951253759378</v>
      </c>
      <c r="D41" s="9">
        <f>'Lopsided Margins'!C41</f>
        <v>121749</v>
      </c>
      <c r="E41" s="16">
        <f>'Lopsided Margins'!F41</f>
        <v>0.57754048746240616</v>
      </c>
    </row>
    <row r="42" spans="1:5">
      <c r="A42" s="3">
        <v>40</v>
      </c>
      <c r="B42" s="6">
        <f>'Lopsided Margins'!B42</f>
        <v>141957</v>
      </c>
      <c r="C42" s="13">
        <f>'Lopsided Margins'!E42</f>
        <v>0.55507460585585588</v>
      </c>
      <c r="D42" s="9">
        <f>'Lopsided Margins'!C42</f>
        <v>113787</v>
      </c>
      <c r="E42" s="16">
        <f>'Lopsided Margins'!F42</f>
        <v>0.44492539414414417</v>
      </c>
    </row>
    <row r="43" spans="1:5">
      <c r="A43" s="3">
        <v>41</v>
      </c>
      <c r="B43" s="6">
        <f>'Lopsided Margins'!B43</f>
        <v>146279</v>
      </c>
      <c r="C43" s="13">
        <f>'Lopsided Margins'!E43</f>
        <v>0.75383671912845407</v>
      </c>
      <c r="D43" s="9">
        <f>'Lopsided Margins'!C43</f>
        <v>47767</v>
      </c>
      <c r="E43" s="16">
        <f>'Lopsided Margins'!F43</f>
        <v>0.24616328087154593</v>
      </c>
    </row>
    <row r="44" spans="1:5">
      <c r="A44" s="3">
        <v>42</v>
      </c>
      <c r="B44" s="6">
        <f>'Lopsided Margins'!B44</f>
        <v>117152</v>
      </c>
      <c r="C44" s="13">
        <f>'Lopsided Margins'!E44</f>
        <v>0.4648796650860102</v>
      </c>
      <c r="D44" s="9">
        <f>'Lopsided Margins'!C44</f>
        <v>134853</v>
      </c>
      <c r="E44" s="16">
        <f>'Lopsided Margins'!F44</f>
        <v>0.5351203349139898</v>
      </c>
    </row>
    <row r="45" spans="1:5">
      <c r="A45" s="3">
        <v>43</v>
      </c>
      <c r="B45" s="6">
        <f>'Lopsided Margins'!B45</f>
        <v>76783</v>
      </c>
      <c r="C45" s="13">
        <f>'Lopsided Margins'!E45</f>
        <v>0.32054220363111119</v>
      </c>
      <c r="D45" s="9">
        <f>'Lopsided Margins'!C45</f>
        <v>162758</v>
      </c>
      <c r="E45" s="16">
        <f>'Lopsided Margins'!F45</f>
        <v>0.67945779636888881</v>
      </c>
    </row>
    <row r="46" spans="1:5">
      <c r="A46" s="3">
        <v>44</v>
      </c>
      <c r="B46" s="6">
        <f>'Lopsided Margins'!B46</f>
        <v>99614</v>
      </c>
      <c r="C46" s="13">
        <f>'Lopsided Margins'!E46</f>
        <v>0.52348520678963684</v>
      </c>
      <c r="D46" s="9">
        <f>'Lopsided Margins'!C46</f>
        <v>90676</v>
      </c>
      <c r="E46" s="16">
        <f>'Lopsided Margins'!F46</f>
        <v>0.47651479321036311</v>
      </c>
    </row>
    <row r="47" spans="1:5">
      <c r="A47" s="3">
        <v>45</v>
      </c>
      <c r="B47" s="6">
        <f>'Lopsided Margins'!B47</f>
        <v>88870</v>
      </c>
      <c r="C47" s="13">
        <f>'Lopsided Margins'!E47</f>
        <v>0.36967707852362114</v>
      </c>
      <c r="D47" s="9">
        <f>'Lopsided Margins'!C47</f>
        <v>151529</v>
      </c>
      <c r="E47" s="16">
        <f>'Lopsided Margins'!F47</f>
        <v>0.63032292147637881</v>
      </c>
    </row>
    <row r="48" spans="1:5">
      <c r="A48" s="3">
        <v>46</v>
      </c>
      <c r="B48" s="6">
        <f>'Lopsided Margins'!B48</f>
        <v>100201</v>
      </c>
      <c r="C48" s="13">
        <f>'Lopsided Margins'!E48</f>
        <v>0.52403365915140865</v>
      </c>
      <c r="D48" s="9">
        <f>'Lopsided Margins'!C48</f>
        <v>91010</v>
      </c>
      <c r="E48" s="16">
        <f>'Lopsided Margins'!F48</f>
        <v>0.47596634084859135</v>
      </c>
    </row>
    <row r="49" spans="1:5">
      <c r="A49" s="3">
        <v>47</v>
      </c>
      <c r="B49" s="6">
        <f>'Lopsided Margins'!B49</f>
        <v>180851</v>
      </c>
      <c r="C49" s="13">
        <f>'Lopsided Margins'!E49</f>
        <v>0.62524330248332749</v>
      </c>
      <c r="D49" s="9">
        <f>'Lopsided Margins'!C49</f>
        <v>108398</v>
      </c>
      <c r="E49" s="16">
        <f>'Lopsided Margins'!F49</f>
        <v>0.37475669751667251</v>
      </c>
    </row>
    <row r="50" spans="1:5">
      <c r="A50" s="3">
        <v>48</v>
      </c>
      <c r="B50" s="6">
        <f>'Lopsided Margins'!B50</f>
        <v>149718</v>
      </c>
      <c r="C50" s="13">
        <f>'Lopsided Margins'!E50</f>
        <v>0.51703560451704256</v>
      </c>
      <c r="D50" s="9">
        <f>'Lopsided Margins'!C50</f>
        <v>139852</v>
      </c>
      <c r="E50" s="16">
        <f>'Lopsided Margins'!F50</f>
        <v>0.4829643954829575</v>
      </c>
    </row>
    <row r="51" spans="1:5">
      <c r="A51" s="3">
        <v>49</v>
      </c>
      <c r="B51" s="6">
        <f>'Lopsided Margins'!B51</f>
        <v>115398</v>
      </c>
      <c r="C51" s="13">
        <f>'Lopsided Margins'!E51</f>
        <v>0.44973518167044052</v>
      </c>
      <c r="D51" s="9">
        <f>'Lopsided Margins'!C51</f>
        <v>141193</v>
      </c>
      <c r="E51" s="16">
        <f>'Lopsided Margins'!F51</f>
        <v>0.55026481832955954</v>
      </c>
    </row>
    <row r="52" spans="1:5">
      <c r="A52" s="3">
        <v>50</v>
      </c>
      <c r="B52" s="6">
        <f>'Lopsided Margins'!B52</f>
        <v>94713</v>
      </c>
      <c r="C52" s="13">
        <f>'Lopsided Margins'!E52</f>
        <v>0.36226601286690174</v>
      </c>
      <c r="D52" s="9">
        <f>'Lopsided Margins'!C52</f>
        <v>166733</v>
      </c>
      <c r="E52" s="16">
        <f>'Lopsided Margins'!F52</f>
        <v>0.63773398713309826</v>
      </c>
    </row>
    <row r="53" spans="1:5">
      <c r="A53" s="3">
        <v>51</v>
      </c>
      <c r="B53" s="6">
        <f>'Lopsided Margins'!B53</f>
        <v>111130</v>
      </c>
      <c r="C53" s="13">
        <f>'Lopsided Margins'!E53</f>
        <v>0.40213642893587459</v>
      </c>
      <c r="D53" s="9">
        <f>'Lopsided Margins'!C53</f>
        <v>165219</v>
      </c>
      <c r="E53" s="16">
        <f>'Lopsided Margins'!F53</f>
        <v>0.59786357106412547</v>
      </c>
    </row>
    <row r="54" spans="1:5">
      <c r="A54" s="3">
        <v>52</v>
      </c>
      <c r="B54" s="6">
        <f>'Lopsided Margins'!B54</f>
        <v>114803</v>
      </c>
      <c r="C54" s="13">
        <f>'Lopsided Margins'!E54</f>
        <v>0.4238071506358787</v>
      </c>
      <c r="D54" s="9">
        <f>'Lopsided Margins'!C54</f>
        <v>156082</v>
      </c>
      <c r="E54" s="16">
        <f>'Lopsided Margins'!F54</f>
        <v>0.5761928493641213</v>
      </c>
    </row>
    <row r="55" spans="1:5">
      <c r="A55" s="3">
        <v>53</v>
      </c>
      <c r="B55" s="6">
        <f>'Lopsided Margins'!B55</f>
        <v>130313</v>
      </c>
      <c r="C55" s="13">
        <f>'Lopsided Margins'!E55</f>
        <v>0.70406349446476524</v>
      </c>
      <c r="D55" s="9">
        <f>'Lopsided Margins'!C55</f>
        <v>54774</v>
      </c>
      <c r="E55" s="16">
        <f>'Lopsided Margins'!F55</f>
        <v>0.29593650553523476</v>
      </c>
    </row>
    <row r="56" spans="1:5">
      <c r="A56" s="3">
        <v>54</v>
      </c>
      <c r="B56" s="6">
        <f>'Lopsided Margins'!B56</f>
        <v>127975</v>
      </c>
      <c r="C56" s="13">
        <f>'Lopsided Margins'!E56</f>
        <v>0.47915278224991203</v>
      </c>
      <c r="D56" s="9">
        <f>'Lopsided Margins'!C56</f>
        <v>139111</v>
      </c>
      <c r="E56" s="16">
        <f>'Lopsided Margins'!F56</f>
        <v>0.52084721775008802</v>
      </c>
    </row>
    <row r="57" spans="1:5">
      <c r="A57" s="3">
        <v>55</v>
      </c>
      <c r="B57" s="6">
        <f>'Lopsided Margins'!B57</f>
        <v>128407</v>
      </c>
      <c r="C57" s="13">
        <f>'Lopsided Margins'!E57</f>
        <v>0.48258612978754589</v>
      </c>
      <c r="D57" s="9">
        <f>'Lopsided Margins'!C57</f>
        <v>137674</v>
      </c>
      <c r="E57" s="16">
        <f>'Lopsided Margins'!F57</f>
        <v>0.51741387021245411</v>
      </c>
    </row>
    <row r="58" spans="1:5">
      <c r="A58" s="3">
        <v>56</v>
      </c>
      <c r="B58" s="6">
        <f>'Lopsided Margins'!B58</f>
        <v>139638</v>
      </c>
      <c r="C58" s="13">
        <f>'Lopsided Margins'!E58</f>
        <v>0.54293923923651477</v>
      </c>
      <c r="D58" s="9">
        <f>'Lopsided Margins'!C58</f>
        <v>117551</v>
      </c>
      <c r="E58" s="16">
        <f>'Lopsided Margins'!F58</f>
        <v>0.45706076076348523</v>
      </c>
    </row>
    <row r="59" spans="1:5">
      <c r="A59" s="3">
        <v>57</v>
      </c>
      <c r="B59" s="6">
        <f>'Lopsided Margins'!B59</f>
        <v>101261</v>
      </c>
      <c r="C59" s="13">
        <f>'Lopsided Margins'!E59</f>
        <v>0.49439502387485473</v>
      </c>
      <c r="D59" s="9">
        <f>'Lopsided Margins'!C59</f>
        <v>103557</v>
      </c>
      <c r="E59" s="16">
        <f>'Lopsided Margins'!F59</f>
        <v>0.50560497612514521</v>
      </c>
    </row>
    <row r="60" spans="1:5">
      <c r="A60" s="3">
        <v>58</v>
      </c>
      <c r="B60" s="6">
        <f>'Lopsided Margins'!B60</f>
        <v>111853</v>
      </c>
      <c r="C60" s="13">
        <f>'Lopsided Margins'!E60</f>
        <v>0.50664715927363646</v>
      </c>
      <c r="D60" s="9">
        <f>'Lopsided Margins'!C60</f>
        <v>108918</v>
      </c>
      <c r="E60" s="16">
        <f>'Lopsided Margins'!F60</f>
        <v>0.49335284072636354</v>
      </c>
    </row>
    <row r="61" spans="1:5">
      <c r="A61" s="3">
        <v>59</v>
      </c>
      <c r="B61" s="6">
        <f>'Lopsided Margins'!B61</f>
        <v>96291</v>
      </c>
      <c r="C61" s="13">
        <f>'Lopsided Margins'!E61</f>
        <v>0.38547546417505346</v>
      </c>
      <c r="D61" s="9">
        <f>'Lopsided Margins'!C61</f>
        <v>153507</v>
      </c>
      <c r="E61" s="16">
        <f>'Lopsided Margins'!F61</f>
        <v>0.61452453582494659</v>
      </c>
    </row>
    <row r="62" spans="1:5">
      <c r="A62" s="3">
        <v>60</v>
      </c>
      <c r="B62" s="6">
        <f>'Lopsided Margins'!B62</f>
        <v>111641</v>
      </c>
      <c r="C62" s="13">
        <f>'Lopsided Margins'!E62</f>
        <v>0.44904994047044439</v>
      </c>
      <c r="D62" s="9">
        <f>'Lopsided Margins'!C62</f>
        <v>136975</v>
      </c>
      <c r="E62" s="16">
        <f>'Lopsided Margins'!F62</f>
        <v>0.55095005952955567</v>
      </c>
    </row>
    <row r="63" spans="1:5">
      <c r="A63" s="3">
        <v>61</v>
      </c>
      <c r="B63" s="6">
        <f>'Lopsided Margins'!B63</f>
        <v>126723</v>
      </c>
      <c r="C63" s="13">
        <f>'Lopsided Margins'!E63</f>
        <v>0.52875716634259917</v>
      </c>
      <c r="D63" s="9">
        <f>'Lopsided Margins'!C63</f>
        <v>112939</v>
      </c>
      <c r="E63" s="16">
        <f>'Lopsided Margins'!F63</f>
        <v>0.47124283365740083</v>
      </c>
    </row>
    <row r="64" spans="1:5">
      <c r="A64" s="3">
        <v>62</v>
      </c>
      <c r="B64" s="6">
        <f>'Lopsided Margins'!B64</f>
        <v>127477</v>
      </c>
      <c r="C64" s="13">
        <f>'Lopsided Margins'!E64</f>
        <v>0.50746001289778109</v>
      </c>
      <c r="D64" s="9">
        <f>'Lopsided Margins'!C64</f>
        <v>123729</v>
      </c>
      <c r="E64" s="16">
        <f>'Lopsided Margins'!F64</f>
        <v>0.49253998710221891</v>
      </c>
    </row>
    <row r="65" spans="1:5">
      <c r="A65" s="3">
        <v>63</v>
      </c>
      <c r="B65" s="6">
        <f>'Lopsided Margins'!B65</f>
        <v>101281</v>
      </c>
      <c r="C65" s="13">
        <f>'Lopsided Margins'!E65</f>
        <v>0.40284230120596937</v>
      </c>
      <c r="D65" s="9">
        <f>'Lopsided Margins'!C65</f>
        <v>150135</v>
      </c>
      <c r="E65" s="16">
        <f>'Lopsided Margins'!F65</f>
        <v>0.59715769879403058</v>
      </c>
    </row>
    <row r="66" spans="1:5">
      <c r="A66" s="3">
        <v>64</v>
      </c>
      <c r="B66" s="6">
        <f>'Lopsided Margins'!B66</f>
        <v>101460</v>
      </c>
      <c r="C66" s="13">
        <f>'Lopsided Margins'!E66</f>
        <v>0.45674927409008037</v>
      </c>
      <c r="D66" s="9">
        <f>'Lopsided Margins'!C66</f>
        <v>120675</v>
      </c>
      <c r="E66" s="16">
        <f>'Lopsided Margins'!F66</f>
        <v>0.54325072590991963</v>
      </c>
    </row>
    <row r="67" spans="1:5">
      <c r="A67" s="3">
        <v>65</v>
      </c>
      <c r="B67" s="6">
        <f>'Lopsided Margins'!B67</f>
        <v>85900</v>
      </c>
      <c r="C67" s="13">
        <f>'Lopsided Margins'!E67</f>
        <v>0.34375675307940423</v>
      </c>
      <c r="D67" s="9">
        <f>'Lopsided Margins'!C67</f>
        <v>163986</v>
      </c>
      <c r="E67" s="16">
        <f>'Lopsided Margins'!F67</f>
        <v>0.65624324692059577</v>
      </c>
    </row>
    <row r="68" spans="1:5">
      <c r="A68" s="3">
        <v>66</v>
      </c>
      <c r="B68" s="6">
        <f>'Lopsided Margins'!B68</f>
        <v>98092</v>
      </c>
      <c r="C68" s="13">
        <f>'Lopsided Margins'!E68</f>
        <v>0.36066019802999494</v>
      </c>
      <c r="D68" s="9">
        <f>'Lopsided Margins'!C68</f>
        <v>173887</v>
      </c>
      <c r="E68" s="16">
        <f>'Lopsided Margins'!F68</f>
        <v>0.63933980197000506</v>
      </c>
    </row>
    <row r="69" spans="1:5">
      <c r="A69" s="3">
        <v>67</v>
      </c>
      <c r="B69" s="6">
        <f>'Lopsided Margins'!B69</f>
        <v>115617</v>
      </c>
      <c r="C69" s="13">
        <f>'Lopsided Margins'!E69</f>
        <v>0.45986150498971828</v>
      </c>
      <c r="D69" s="9">
        <f>'Lopsided Margins'!C69</f>
        <v>135800</v>
      </c>
      <c r="E69" s="16">
        <f>'Lopsided Margins'!F69</f>
        <v>0.54013849501028177</v>
      </c>
    </row>
    <row r="70" spans="1:5">
      <c r="A70" s="3">
        <v>68</v>
      </c>
      <c r="B70" s="6">
        <f>'Lopsided Margins'!B70</f>
        <v>129080</v>
      </c>
      <c r="C70" s="13">
        <f>'Lopsided Margins'!E70</f>
        <v>0.50454591649272573</v>
      </c>
      <c r="D70" s="9">
        <f>'Lopsided Margins'!C70</f>
        <v>126754</v>
      </c>
      <c r="E70" s="16">
        <f>'Lopsided Margins'!F70</f>
        <v>0.49545408350727427</v>
      </c>
    </row>
    <row r="71" spans="1:5">
      <c r="A71" s="3">
        <v>69</v>
      </c>
      <c r="B71" s="6">
        <f>'Lopsided Margins'!B71</f>
        <v>147237</v>
      </c>
      <c r="C71" s="13">
        <f>'Lopsided Margins'!E71</f>
        <v>0.61445783132530118</v>
      </c>
      <c r="D71" s="9">
        <f>'Lopsided Margins'!C71</f>
        <v>92384</v>
      </c>
      <c r="E71" s="16">
        <f>'Lopsided Margins'!F71</f>
        <v>0.38554216867469882</v>
      </c>
    </row>
    <row r="72" spans="1:5">
      <c r="A72" s="3">
        <v>70</v>
      </c>
      <c r="B72" s="6">
        <f>'Lopsided Margins'!B72</f>
        <v>165790</v>
      </c>
      <c r="C72" s="13">
        <f>'Lopsided Margins'!E72</f>
        <v>0.84830405706186651</v>
      </c>
      <c r="D72" s="9">
        <f>'Lopsided Margins'!C72</f>
        <v>29647</v>
      </c>
      <c r="E72" s="16">
        <f>'Lopsided Margins'!F72</f>
        <v>0.15169594293813352</v>
      </c>
    </row>
    <row r="73" spans="1:5">
      <c r="A73" s="3">
        <v>71</v>
      </c>
      <c r="B73" s="6">
        <f>'Lopsided Margins'!B73</f>
        <v>116526</v>
      </c>
      <c r="C73" s="13">
        <f>'Lopsided Margins'!E73</f>
        <v>0.45554625988099801</v>
      </c>
      <c r="D73" s="9">
        <f>'Lopsided Margins'!C73</f>
        <v>139268</v>
      </c>
      <c r="E73" s="16">
        <f>'Lopsided Margins'!F73</f>
        <v>0.54445374011900205</v>
      </c>
    </row>
    <row r="74" spans="1:5">
      <c r="A74" s="3">
        <v>72</v>
      </c>
      <c r="B74" s="6">
        <f>'Lopsided Margins'!B74</f>
        <v>123073</v>
      </c>
      <c r="C74" s="13">
        <f>'Lopsided Margins'!E74</f>
        <v>0.46751909803340591</v>
      </c>
      <c r="D74" s="9">
        <f>'Lopsided Margins'!C74</f>
        <v>140174</v>
      </c>
      <c r="E74" s="16">
        <f>'Lopsided Margins'!F74</f>
        <v>0.53248090196659414</v>
      </c>
    </row>
    <row r="75" spans="1:5">
      <c r="A75" s="3">
        <v>73</v>
      </c>
      <c r="B75" s="6">
        <f>'Lopsided Margins'!B75</f>
        <v>123483</v>
      </c>
      <c r="C75" s="13">
        <f>'Lopsided Margins'!E75</f>
        <v>0.55935658342355243</v>
      </c>
      <c r="D75" s="9">
        <f>'Lopsided Margins'!C75</f>
        <v>97276</v>
      </c>
      <c r="E75" s="16">
        <f>'Lopsided Margins'!F75</f>
        <v>0.44064341657644762</v>
      </c>
    </row>
    <row r="76" spans="1:5">
      <c r="A76" s="3">
        <v>74</v>
      </c>
      <c r="B76" s="6">
        <f>'Lopsided Margins'!B76</f>
        <v>151406</v>
      </c>
      <c r="C76" s="13">
        <f>'Lopsided Margins'!E76</f>
        <v>0.68611954502197847</v>
      </c>
      <c r="D76" s="9">
        <f>'Lopsided Margins'!C76</f>
        <v>69264</v>
      </c>
      <c r="E76" s="16">
        <f>'Lopsided Margins'!F76</f>
        <v>0.31388045497802147</v>
      </c>
    </row>
    <row r="77" spans="1:5">
      <c r="A77" s="3">
        <v>75</v>
      </c>
      <c r="B77" s="6">
        <f>'Lopsided Margins'!B77</f>
        <v>154639</v>
      </c>
      <c r="C77" s="13">
        <f>'Lopsided Margins'!E77</f>
        <v>0.5997944302226359</v>
      </c>
      <c r="D77" s="9">
        <f>'Lopsided Margins'!C77</f>
        <v>103181</v>
      </c>
      <c r="E77" s="16">
        <f>'Lopsided Margins'!F77</f>
        <v>0.40020556977736405</v>
      </c>
    </row>
    <row r="78" spans="1:5">
      <c r="A78" s="3">
        <v>76</v>
      </c>
      <c r="B78" s="6">
        <f>'Lopsided Margins'!B78</f>
        <v>137003</v>
      </c>
      <c r="C78" s="13">
        <f>'Lopsided Margins'!E78</f>
        <v>0.52407237395761608</v>
      </c>
      <c r="D78" s="9">
        <f>'Lopsided Margins'!C78</f>
        <v>124417</v>
      </c>
      <c r="E78" s="16">
        <f>'Lopsided Margins'!F78</f>
        <v>0.47592762604238392</v>
      </c>
    </row>
    <row r="79" spans="1:5">
      <c r="A79" s="3">
        <v>77</v>
      </c>
      <c r="B79" s="6">
        <f>'Lopsided Margins'!B79</f>
        <v>150667</v>
      </c>
      <c r="C79" s="13">
        <f>'Lopsided Margins'!E79</f>
        <v>0.62228490948665738</v>
      </c>
      <c r="D79" s="9">
        <f>'Lopsided Margins'!C79</f>
        <v>91452</v>
      </c>
      <c r="E79" s="16">
        <f>'Lopsided Margins'!F79</f>
        <v>0.37771509051334262</v>
      </c>
    </row>
    <row r="80" spans="1:5">
      <c r="A80" s="3">
        <v>78</v>
      </c>
      <c r="B80" s="6">
        <f>'Lopsided Margins'!B80</f>
        <v>84368</v>
      </c>
      <c r="C80" s="13">
        <f>'Lopsided Margins'!E80</f>
        <v>0.38432769530022187</v>
      </c>
      <c r="D80" s="9">
        <f>'Lopsided Margins'!C80</f>
        <v>135153</v>
      </c>
      <c r="E80" s="16">
        <f>'Lopsided Margins'!F80</f>
        <v>0.61567230469977818</v>
      </c>
    </row>
    <row r="81" spans="1:5">
      <c r="A81" s="3">
        <v>79</v>
      </c>
      <c r="B81" s="6">
        <f>'Lopsided Margins'!B81</f>
        <v>79213</v>
      </c>
      <c r="C81" s="13">
        <f>'Lopsided Margins'!E81</f>
        <v>0.32649671289903759</v>
      </c>
      <c r="D81" s="9">
        <f>'Lopsided Margins'!C81</f>
        <v>163402</v>
      </c>
      <c r="E81" s="16">
        <f>'Lopsided Margins'!F81</f>
        <v>0.67350328710096241</v>
      </c>
    </row>
    <row r="82" spans="1:5">
      <c r="A82" s="3">
        <v>80</v>
      </c>
      <c r="B82" s="6">
        <f>'Lopsided Margins'!B82</f>
        <v>132111</v>
      </c>
      <c r="C82" s="13">
        <f>'Lopsided Margins'!E82</f>
        <v>0.53224207947916335</v>
      </c>
      <c r="D82" s="9">
        <f>'Lopsided Margins'!C82</f>
        <v>116105</v>
      </c>
      <c r="E82" s="16">
        <f>'Lopsided Margins'!F82</f>
        <v>0.4677579205208367</v>
      </c>
    </row>
    <row r="83" spans="1:5">
      <c r="A83" s="3">
        <v>81</v>
      </c>
      <c r="B83" s="6">
        <f>'Lopsided Margins'!B83</f>
        <v>138074</v>
      </c>
      <c r="C83" s="13">
        <f>'Lopsided Margins'!E83</f>
        <v>0.52169149040677687</v>
      </c>
      <c r="D83" s="9">
        <f>'Lopsided Margins'!C83</f>
        <v>126592</v>
      </c>
      <c r="E83" s="16">
        <f>'Lopsided Margins'!F83</f>
        <v>0.47830850959322313</v>
      </c>
    </row>
    <row r="84" spans="1:5">
      <c r="A84" s="3">
        <v>82</v>
      </c>
      <c r="B84" s="6">
        <f>'Lopsided Margins'!B84</f>
        <v>145302</v>
      </c>
      <c r="C84" s="13">
        <f>'Lopsided Margins'!E84</f>
        <v>0.72674255761843787</v>
      </c>
      <c r="D84" s="9">
        <f>'Lopsided Margins'!C84</f>
        <v>54634</v>
      </c>
      <c r="E84" s="16">
        <f>'Lopsided Margins'!F84</f>
        <v>0.27325744238156208</v>
      </c>
    </row>
    <row r="85" spans="1:5">
      <c r="A85" s="3">
        <v>83</v>
      </c>
      <c r="B85" s="6">
        <f>'Lopsided Margins'!B85</f>
        <v>88453</v>
      </c>
      <c r="C85" s="13">
        <f>'Lopsided Margins'!E85</f>
        <v>0.51756562240348269</v>
      </c>
      <c r="D85" s="9">
        <f>'Lopsided Margins'!C85</f>
        <v>82449</v>
      </c>
      <c r="E85" s="16">
        <f>'Lopsided Margins'!F85</f>
        <v>0.48243437759651731</v>
      </c>
    </row>
    <row r="86" spans="1:5">
      <c r="A86" s="3">
        <v>84</v>
      </c>
      <c r="B86" s="6">
        <f>'Lopsided Margins'!B86</f>
        <v>117421</v>
      </c>
      <c r="C86" s="13">
        <f>'Lopsided Margins'!E86</f>
        <v>0.51109940716107638</v>
      </c>
      <c r="D86" s="9">
        <f>'Lopsided Margins'!C86</f>
        <v>112321</v>
      </c>
      <c r="E86" s="16">
        <f>'Lopsided Margins'!F86</f>
        <v>0.48890059283892368</v>
      </c>
    </row>
    <row r="87" spans="1:5">
      <c r="A87" s="3">
        <v>85</v>
      </c>
      <c r="B87" s="6">
        <f>'Lopsided Margins'!B87</f>
        <v>68966</v>
      </c>
      <c r="C87" s="13">
        <f>'Lopsided Margins'!E87</f>
        <v>0.26981686443429848</v>
      </c>
      <c r="D87" s="9">
        <f>'Lopsided Margins'!C87</f>
        <v>186637</v>
      </c>
      <c r="E87" s="16">
        <f>'Lopsided Margins'!F87</f>
        <v>0.73018313556570147</v>
      </c>
    </row>
    <row r="88" spans="1:5">
      <c r="A88" s="3">
        <v>86</v>
      </c>
      <c r="B88" s="6">
        <f>'Lopsided Margins'!B88</f>
        <v>98497</v>
      </c>
      <c r="C88" s="13">
        <f>'Lopsided Margins'!E88</f>
        <v>0.44448104693140794</v>
      </c>
      <c r="D88" s="9">
        <f>'Lopsided Margins'!C88</f>
        <v>123103</v>
      </c>
      <c r="E88" s="16">
        <f>'Lopsided Margins'!F88</f>
        <v>0.555518953068592</v>
      </c>
    </row>
    <row r="89" spans="1:5">
      <c r="A89" s="3">
        <v>87</v>
      </c>
      <c r="B89" s="6">
        <f>'Lopsided Margins'!B89</f>
        <v>123403</v>
      </c>
      <c r="C89" s="13">
        <f>'Lopsided Margins'!E89</f>
        <v>0.63320932857839241</v>
      </c>
      <c r="D89" s="9">
        <f>'Lopsided Margins'!C89</f>
        <v>71482</v>
      </c>
      <c r="E89" s="16">
        <f>'Lopsided Margins'!F89</f>
        <v>0.36679067142160759</v>
      </c>
    </row>
    <row r="90" spans="1:5">
      <c r="A90" s="3">
        <v>88</v>
      </c>
      <c r="B90" s="6">
        <f>'Lopsided Margins'!B90</f>
        <v>118417</v>
      </c>
      <c r="C90" s="13">
        <f>'Lopsided Margins'!E90</f>
        <v>0.44186272131942761</v>
      </c>
      <c r="D90" s="9">
        <f>'Lopsided Margins'!C90</f>
        <v>149578</v>
      </c>
      <c r="E90" s="16">
        <f>'Lopsided Margins'!F90</f>
        <v>0.55813727868057239</v>
      </c>
    </row>
    <row r="91" spans="1:5">
      <c r="A91" s="3">
        <v>89</v>
      </c>
      <c r="B91" s="6">
        <f>'Lopsided Margins'!B91</f>
        <v>74299</v>
      </c>
      <c r="C91" s="13">
        <f>'Lopsided Margins'!E91</f>
        <v>0.34396252008018185</v>
      </c>
      <c r="D91" s="9">
        <f>'Lopsided Margins'!C91</f>
        <v>141710</v>
      </c>
      <c r="E91" s="16">
        <f>'Lopsided Margins'!F91</f>
        <v>0.6560374799198182</v>
      </c>
    </row>
    <row r="92" spans="1:5">
      <c r="A92" s="3">
        <v>90</v>
      </c>
      <c r="B92" s="6">
        <f>'Lopsided Margins'!B92</f>
        <v>100953</v>
      </c>
      <c r="C92" s="13">
        <f>'Lopsided Margins'!E92</f>
        <v>0.38588826200632997</v>
      </c>
      <c r="D92" s="9">
        <f>'Lopsided Margins'!C92</f>
        <v>160659</v>
      </c>
      <c r="E92" s="16">
        <f>'Lopsided Margins'!F92</f>
        <v>0.61411173799367003</v>
      </c>
    </row>
    <row r="93" spans="1:5">
      <c r="A93" s="3">
        <v>91</v>
      </c>
      <c r="B93" s="6">
        <f>'Lopsided Margins'!B93</f>
        <v>80718</v>
      </c>
      <c r="C93" s="13">
        <f>'Lopsided Margins'!E93</f>
        <v>0.37262315287991471</v>
      </c>
      <c r="D93" s="9">
        <f>'Lopsided Margins'!C93</f>
        <v>135903</v>
      </c>
      <c r="E93" s="16">
        <f>'Lopsided Margins'!F93</f>
        <v>0.62737684712008535</v>
      </c>
    </row>
    <row r="94" spans="1:5">
      <c r="A94" s="3">
        <v>92</v>
      </c>
      <c r="B94" s="6">
        <f>'Lopsided Margins'!B94</f>
        <v>94713</v>
      </c>
      <c r="C94" s="13">
        <f>'Lopsided Margins'!E94</f>
        <v>0.4973508021109565</v>
      </c>
      <c r="D94" s="9">
        <f>'Lopsided Margins'!C94</f>
        <v>95722</v>
      </c>
      <c r="E94" s="16">
        <f>'Lopsided Margins'!F94</f>
        <v>0.5026491978890435</v>
      </c>
    </row>
    <row r="95" spans="1:5">
      <c r="A95" s="3">
        <v>93</v>
      </c>
      <c r="B95" s="6">
        <f>'Lopsided Margins'!B95</f>
        <v>96021</v>
      </c>
      <c r="C95" s="13">
        <f>'Lopsided Margins'!E95</f>
        <v>0.3977012922465209</v>
      </c>
      <c r="D95" s="9">
        <f>'Lopsided Margins'!C95</f>
        <v>145419</v>
      </c>
      <c r="E95" s="16">
        <f>'Lopsided Margins'!F95</f>
        <v>0.60229870775347916</v>
      </c>
    </row>
    <row r="96" spans="1:5">
      <c r="A96" s="3">
        <v>94</v>
      </c>
      <c r="B96" s="6">
        <f>'Lopsided Margins'!B96</f>
        <v>151402</v>
      </c>
      <c r="C96" s="13">
        <f>'Lopsided Margins'!E96</f>
        <v>0.6952668292302111</v>
      </c>
      <c r="D96" s="9">
        <f>'Lopsided Margins'!C96</f>
        <v>66359</v>
      </c>
      <c r="E96" s="16">
        <f>'Lopsided Margins'!F96</f>
        <v>0.3047331707697889</v>
      </c>
    </row>
    <row r="97" spans="1:5">
      <c r="A97" s="3">
        <v>95</v>
      </c>
      <c r="B97" s="6">
        <f>'Lopsided Margins'!B97</f>
        <v>107948</v>
      </c>
      <c r="C97" s="13">
        <f>'Lopsided Margins'!E97</f>
        <v>0.42600514609543955</v>
      </c>
      <c r="D97" s="9">
        <f>'Lopsided Margins'!C97</f>
        <v>145448</v>
      </c>
      <c r="E97" s="16">
        <f>'Lopsided Margins'!F97</f>
        <v>0.5739948539045604</v>
      </c>
    </row>
    <row r="98" spans="1:5">
      <c r="A98" s="3">
        <v>96</v>
      </c>
      <c r="B98" s="6">
        <f>'Lopsided Margins'!B98</f>
        <v>127762</v>
      </c>
      <c r="C98" s="13">
        <f>'Lopsided Margins'!E98</f>
        <v>0.50800403979355702</v>
      </c>
      <c r="D98" s="9">
        <f>'Lopsided Margins'!C98</f>
        <v>123736</v>
      </c>
      <c r="E98" s="16">
        <f>'Lopsided Margins'!F98</f>
        <v>0.49199596020644298</v>
      </c>
    </row>
    <row r="99" spans="1:5">
      <c r="A99" s="3">
        <v>97</v>
      </c>
      <c r="B99" s="6">
        <f>'Lopsided Margins'!B99</f>
        <v>100901</v>
      </c>
      <c r="C99" s="13">
        <f>'Lopsided Margins'!E99</f>
        <v>0.40234867214291409</v>
      </c>
      <c r="D99" s="9">
        <f>'Lopsided Margins'!C99</f>
        <v>149879</v>
      </c>
      <c r="E99" s="16">
        <f>'Lopsided Margins'!F99</f>
        <v>0.59765132785708586</v>
      </c>
    </row>
    <row r="100" spans="1:5">
      <c r="A100" s="3">
        <v>98</v>
      </c>
      <c r="B100" s="6">
        <f>'Lopsided Margins'!B100</f>
        <v>83376</v>
      </c>
      <c r="C100" s="13">
        <f>'Lopsided Margins'!E100</f>
        <v>0.34649478238102954</v>
      </c>
      <c r="D100" s="9">
        <f>'Lopsided Margins'!C100</f>
        <v>157251</v>
      </c>
      <c r="E100" s="16">
        <f>'Lopsided Margins'!F100</f>
        <v>0.6535052176189704</v>
      </c>
    </row>
    <row r="101" spans="1:5">
      <c r="A101" s="3">
        <v>99</v>
      </c>
      <c r="B101" s="6">
        <f>'Lopsided Margins'!B101</f>
        <v>96789</v>
      </c>
      <c r="C101" s="13">
        <f>'Lopsided Margins'!E101</f>
        <v>0.39827586206896554</v>
      </c>
      <c r="D101" s="9">
        <f>'Lopsided Margins'!C101</f>
        <v>146231</v>
      </c>
      <c r="E101" s="16">
        <f>'Lopsided Margins'!F101</f>
        <v>0.60172413793103452</v>
      </c>
    </row>
    <row r="102" spans="1:5">
      <c r="A102" s="3">
        <v>100</v>
      </c>
      <c r="B102" s="6">
        <f>'Lopsided Margins'!B102</f>
        <v>84705</v>
      </c>
      <c r="C102" s="13">
        <f>'Lopsided Margins'!E102</f>
        <v>0.37796171522912853</v>
      </c>
      <c r="D102" s="9">
        <f>'Lopsided Margins'!C102</f>
        <v>139405</v>
      </c>
      <c r="E102" s="16">
        <f>'Lopsided Margins'!F102</f>
        <v>0.62203828477087142</v>
      </c>
    </row>
    <row r="103" spans="1:5">
      <c r="A103" s="3">
        <v>101</v>
      </c>
      <c r="B103" s="6">
        <f>'Lopsided Margins'!B103</f>
        <v>83300</v>
      </c>
      <c r="C103" s="13">
        <f>'Lopsided Margins'!E103</f>
        <v>0.36506746955214592</v>
      </c>
      <c r="D103" s="9">
        <f>'Lopsided Margins'!C103</f>
        <v>144877</v>
      </c>
      <c r="E103" s="16">
        <f>'Lopsided Margins'!F103</f>
        <v>0.63493253044785403</v>
      </c>
    </row>
    <row r="104" spans="1:5">
      <c r="A104" s="3">
        <v>102</v>
      </c>
      <c r="B104" s="6">
        <f>'Lopsided Margins'!B104</f>
        <v>108459</v>
      </c>
      <c r="C104" s="13">
        <f>'Lopsided Margins'!E104</f>
        <v>0.44220787957613539</v>
      </c>
      <c r="D104" s="9">
        <f>'Lopsided Margins'!C104</f>
        <v>136808</v>
      </c>
      <c r="E104" s="16">
        <f>'Lopsided Margins'!F104</f>
        <v>0.55779212042386461</v>
      </c>
    </row>
    <row r="105" spans="1:5">
      <c r="A105" s="3">
        <v>103</v>
      </c>
      <c r="B105" s="6">
        <f>'Lopsided Margins'!B105</f>
        <v>151718</v>
      </c>
      <c r="C105" s="13">
        <f>'Lopsided Margins'!E105</f>
        <v>0.49640094753235875</v>
      </c>
      <c r="D105" s="9">
        <f>'Lopsided Margins'!C105</f>
        <v>153918</v>
      </c>
      <c r="E105" s="16">
        <f>'Lopsided Margins'!F105</f>
        <v>0.50359905246764125</v>
      </c>
    </row>
    <row r="106" spans="1:5">
      <c r="A106" s="3">
        <v>104</v>
      </c>
      <c r="B106" s="6">
        <f>'Lopsided Margins'!B106</f>
        <v>104388</v>
      </c>
      <c r="C106" s="13">
        <f>'Lopsided Margins'!E106</f>
        <v>0.39529529377906358</v>
      </c>
      <c r="D106" s="9">
        <f>'Lopsided Margins'!C106</f>
        <v>159688</v>
      </c>
      <c r="E106" s="16">
        <f>'Lopsided Margins'!F106</f>
        <v>0.60470470622093642</v>
      </c>
    </row>
    <row r="107" spans="1:5">
      <c r="A107" s="3">
        <v>105</v>
      </c>
      <c r="B107" s="6">
        <f>'Lopsided Margins'!B107</f>
        <v>91223</v>
      </c>
      <c r="C107" s="13">
        <f>'Lopsided Margins'!E107</f>
        <v>0.36206643355255586</v>
      </c>
      <c r="D107" s="9">
        <f>'Lopsided Margins'!C107</f>
        <v>160728</v>
      </c>
      <c r="E107" s="16">
        <f>'Lopsided Margins'!F107</f>
        <v>0.63793356644744414</v>
      </c>
    </row>
    <row r="108" spans="1:5">
      <c r="A108" s="3">
        <v>106</v>
      </c>
      <c r="B108" s="6">
        <f>'Lopsided Margins'!B108</f>
        <v>104098</v>
      </c>
      <c r="C108" s="13">
        <f>'Lopsided Margins'!E108</f>
        <v>0.38915140186915886</v>
      </c>
      <c r="D108" s="9">
        <f>'Lopsided Margins'!C108</f>
        <v>163402</v>
      </c>
      <c r="E108" s="16">
        <f>'Lopsided Margins'!F108</f>
        <v>0.61084859813084114</v>
      </c>
    </row>
    <row r="109" spans="1:5">
      <c r="A109" s="3">
        <v>107</v>
      </c>
      <c r="B109" s="6">
        <f>'Lopsided Margins'!B109</f>
        <v>116824</v>
      </c>
      <c r="C109" s="13">
        <f>'Lopsided Margins'!E109</f>
        <v>0.4300771255545125</v>
      </c>
      <c r="D109" s="9">
        <f>'Lopsided Margins'!C109</f>
        <v>154811</v>
      </c>
      <c r="E109" s="16">
        <f>'Lopsided Margins'!F109</f>
        <v>0.5699228744454875</v>
      </c>
    </row>
    <row r="110" spans="1:5">
      <c r="A110" s="3">
        <v>108</v>
      </c>
      <c r="B110" s="6">
        <f>'Lopsided Margins'!B110</f>
        <v>92458</v>
      </c>
      <c r="C110" s="13">
        <f>'Lopsided Margins'!E110</f>
        <v>0.40154959978805921</v>
      </c>
      <c r="D110" s="9">
        <f>'Lopsided Margins'!C110</f>
        <v>137795</v>
      </c>
      <c r="E110" s="16">
        <f>'Lopsided Margins'!F110</f>
        <v>0.59845040021194074</v>
      </c>
    </row>
    <row r="111" spans="1:5">
      <c r="A111" s="3">
        <v>109</v>
      </c>
      <c r="B111" s="6">
        <f>'Lopsided Margins'!B111</f>
        <v>128641</v>
      </c>
      <c r="C111" s="13">
        <f>'Lopsided Margins'!E111</f>
        <v>0.53401052736450583</v>
      </c>
      <c r="D111" s="9">
        <f>'Lopsided Margins'!C111</f>
        <v>112255</v>
      </c>
      <c r="E111" s="16">
        <f>'Lopsided Margins'!F111</f>
        <v>0.46598947263549417</v>
      </c>
    </row>
    <row r="112" spans="1:5">
      <c r="A112" s="3">
        <v>110</v>
      </c>
      <c r="B112" s="6">
        <f>'Lopsided Margins'!B112</f>
        <v>101781</v>
      </c>
      <c r="C112" s="13">
        <f>'Lopsided Margins'!E112</f>
        <v>0.42848121782107357</v>
      </c>
      <c r="D112" s="9">
        <f>'Lopsided Margins'!C112</f>
        <v>135758</v>
      </c>
      <c r="E112" s="16">
        <f>'Lopsided Margins'!F112</f>
        <v>0.57151878217892638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092320</dc:creator>
  <cp:keywords/>
  <dc:description/>
  <cp:lastModifiedBy>Ryan Taylor</cp:lastModifiedBy>
  <cp:revision/>
  <dcterms:created xsi:type="dcterms:W3CDTF">2024-02-27T20:17:48Z</dcterms:created>
  <dcterms:modified xsi:type="dcterms:W3CDTF">2024-02-28T16:15:55Z</dcterms:modified>
  <cp:category/>
  <cp:contentStatus/>
</cp:coreProperties>
</file>