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3406260abe689bc/Desktop/MICRC/Reports for Edward/"/>
    </mc:Choice>
  </mc:AlternateContent>
  <xr:revisionPtr revIDLastSave="0" documentId="8_{F3555AAD-F343-43AB-9A17-0F693D71F3A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rofit and Loss" sheetId="1" r:id="rId1"/>
  </sheets>
  <calcPr calcId="191029"/>
</workbook>
</file>

<file path=xl/calcChain.xml><?xml version="1.0" encoding="utf-8"?>
<calcChain xmlns="http://schemas.openxmlformats.org/spreadsheetml/2006/main">
  <c r="B22" i="1" l="1"/>
  <c r="B21" i="1"/>
  <c r="B19" i="1"/>
  <c r="B18" i="1"/>
  <c r="B17" i="1"/>
  <c r="B16" i="1"/>
  <c r="B20" i="1" s="1"/>
  <c r="B14" i="1"/>
  <c r="B13" i="1"/>
  <c r="B12" i="1"/>
  <c r="B11" i="1"/>
  <c r="B7" i="1"/>
  <c r="B8" i="1" s="1"/>
  <c r="B9" i="1" s="1"/>
  <c r="B23" i="1" l="1"/>
  <c r="B24" i="1" s="1"/>
  <c r="B25" i="1" s="1"/>
</calcChain>
</file>

<file path=xl/sharedStrings.xml><?xml version="1.0" encoding="utf-8"?>
<sst xmlns="http://schemas.openxmlformats.org/spreadsheetml/2006/main" count="24" uniqueCount="24">
  <si>
    <t>Total</t>
  </si>
  <si>
    <t>Income</t>
  </si>
  <si>
    <t xml:space="preserve">   1000 State General Fund - General Purpose</t>
  </si>
  <si>
    <t>Total Income</t>
  </si>
  <si>
    <t>Gross Profit</t>
  </si>
  <si>
    <t>Expenses</t>
  </si>
  <si>
    <t xml:space="preserve">   4502 Travel Costs</t>
  </si>
  <si>
    <t xml:space="preserve">   6082 Facilities, A/V, Security</t>
  </si>
  <si>
    <t xml:space="preserve">   6100 Telecommunications</t>
  </si>
  <si>
    <t xml:space="preserve">   6128 Staff Salaries</t>
  </si>
  <si>
    <t xml:space="preserve">   6133 Consultants</t>
  </si>
  <si>
    <t xml:space="preserve">      6133.2 Consultant-Litigation Counsel</t>
  </si>
  <si>
    <t xml:space="preserve">      6133.3 Consultant-Local Counsel</t>
  </si>
  <si>
    <t xml:space="preserve">      6133.6 Consultant-VRA Legal Counsel</t>
  </si>
  <si>
    <t xml:space="preserve">      6133.8 PROFESSIONAL SERVICES</t>
  </si>
  <si>
    <t xml:space="preserve">   Total 6133 Consultants</t>
  </si>
  <si>
    <t xml:space="preserve">   6136 Commissioner Pay</t>
  </si>
  <si>
    <t xml:space="preserve">   6230 Office Supplies</t>
  </si>
  <si>
    <t>Total Expenses</t>
  </si>
  <si>
    <t>Net Operating Income</t>
  </si>
  <si>
    <t>Net Income</t>
  </si>
  <si>
    <t>Michigan Independent Citizens Redistricting Commission</t>
  </si>
  <si>
    <t>Profit and Loss</t>
  </si>
  <si>
    <t>October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</si>
</sst>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&quot;$&quot;* #,##0.00\ _€"/>
  </numFmts>
  <fonts count="6" x14ac:knownFonts="1">
    <font>
      <sz val="11"/>
      <color indexed="8"/>
      <name val="Calibri"/>
      <family val="2"/>
      <scheme val="minor"/>
    </font>
    <font>
      <b/>
      <sz val="9"/>
      <color indexed="8"/>
      <name val="Arial"/>
    </font>
    <font>
      <b/>
      <sz val="8"/>
      <color indexed="8"/>
      <name val="Arial"/>
    </font>
    <font>
      <sz val="8"/>
      <color indexed="8"/>
      <name val="Arial"/>
    </font>
    <font>
      <b/>
      <sz val="14"/>
      <color indexed="8"/>
      <name val="Arial"/>
    </font>
    <font>
      <b/>
      <sz val="10"/>
      <color indexed="8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164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horizontal="right" wrapText="1"/>
    </xf>
    <xf numFmtId="165" fontId="2" fillId="0" borderId="2" xfId="0" applyNumberFormat="1" applyFont="1" applyBorder="1" applyAlignment="1">
      <alignment horizontal="right" wrapText="1"/>
    </xf>
    <xf numFmtId="165" fontId="2" fillId="0" borderId="3" xfId="0" applyNumberFormat="1" applyFont="1" applyBorder="1" applyAlignment="1">
      <alignment horizontal="right" wrapText="1"/>
    </xf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6"/>
  <sheetViews>
    <sheetView tabSelected="1" workbookViewId="0">
      <selection activeCell="A29" sqref="A29:XFD31"/>
    </sheetView>
  </sheetViews>
  <sheetFormatPr defaultRowHeight="14.4" x14ac:dyDescent="0.3"/>
  <cols>
    <col min="1" max="2" width="47.21875" customWidth="1"/>
  </cols>
  <sheetData>
    <row r="1" spans="1:2" ht="17.399999999999999" x14ac:dyDescent="0.3">
      <c r="A1" s="9" t="s">
        <v>21</v>
      </c>
      <c r="B1" s="8"/>
    </row>
    <row r="2" spans="1:2" ht="17.399999999999999" x14ac:dyDescent="0.3">
      <c r="A2" s="9" t="s">
        <v>22</v>
      </c>
      <c r="B2" s="8"/>
    </row>
    <row r="3" spans="1:2" x14ac:dyDescent="0.3">
      <c r="A3" s="10" t="s">
        <v>23</v>
      </c>
      <c r="B3" s="8"/>
    </row>
    <row r="5" spans="1:2" x14ac:dyDescent="0.3">
      <c r="A5" s="1"/>
      <c r="B5" s="2" t="s">
        <v>0</v>
      </c>
    </row>
    <row r="6" spans="1:2" x14ac:dyDescent="0.3">
      <c r="A6" s="3" t="s">
        <v>1</v>
      </c>
      <c r="B6" s="4"/>
    </row>
    <row r="7" spans="1:2" x14ac:dyDescent="0.3">
      <c r="A7" s="3" t="s">
        <v>2</v>
      </c>
      <c r="B7" s="5">
        <f>3331200</f>
        <v>3331200</v>
      </c>
    </row>
    <row r="8" spans="1:2" x14ac:dyDescent="0.3">
      <c r="A8" s="3" t="s">
        <v>3</v>
      </c>
      <c r="B8" s="6">
        <f>B7</f>
        <v>3331200</v>
      </c>
    </row>
    <row r="9" spans="1:2" x14ac:dyDescent="0.3">
      <c r="A9" s="3" t="s">
        <v>4</v>
      </c>
      <c r="B9" s="6">
        <f>(B8)-(0)</f>
        <v>3331200</v>
      </c>
    </row>
    <row r="10" spans="1:2" x14ac:dyDescent="0.3">
      <c r="A10" s="3" t="s">
        <v>5</v>
      </c>
      <c r="B10" s="4"/>
    </row>
    <row r="11" spans="1:2" x14ac:dyDescent="0.3">
      <c r="A11" s="3" t="s">
        <v>6</v>
      </c>
      <c r="B11" s="5">
        <f>945.2</f>
        <v>945.2</v>
      </c>
    </row>
    <row r="12" spans="1:2" x14ac:dyDescent="0.3">
      <c r="A12" s="3" t="s">
        <v>7</v>
      </c>
      <c r="B12" s="5">
        <f>810</f>
        <v>810</v>
      </c>
    </row>
    <row r="13" spans="1:2" x14ac:dyDescent="0.3">
      <c r="A13" s="3" t="s">
        <v>8</v>
      </c>
      <c r="B13" s="5">
        <f>793.56</f>
        <v>793.56</v>
      </c>
    </row>
    <row r="14" spans="1:2" x14ac:dyDescent="0.3">
      <c r="A14" s="3" t="s">
        <v>9</v>
      </c>
      <c r="B14" s="5">
        <f>8784.27</f>
        <v>8784.27</v>
      </c>
    </row>
    <row r="15" spans="1:2" x14ac:dyDescent="0.3">
      <c r="A15" s="3" t="s">
        <v>10</v>
      </c>
      <c r="B15" s="4"/>
    </row>
    <row r="16" spans="1:2" x14ac:dyDescent="0.3">
      <c r="A16" s="3" t="s">
        <v>11</v>
      </c>
      <c r="B16" s="5">
        <f>291297.23</f>
        <v>291297.23</v>
      </c>
    </row>
    <row r="17" spans="1:2" x14ac:dyDescent="0.3">
      <c r="A17" s="3" t="s">
        <v>12</v>
      </c>
      <c r="B17" s="5">
        <f>36606.84</f>
        <v>36606.839999999997</v>
      </c>
    </row>
    <row r="18" spans="1:2" x14ac:dyDescent="0.3">
      <c r="A18" s="3" t="s">
        <v>13</v>
      </c>
      <c r="B18" s="5">
        <f>20506.5</f>
        <v>20506.5</v>
      </c>
    </row>
    <row r="19" spans="1:2" x14ac:dyDescent="0.3">
      <c r="A19" s="3" t="s">
        <v>14</v>
      </c>
      <c r="B19" s="5">
        <f>263.5</f>
        <v>263.5</v>
      </c>
    </row>
    <row r="20" spans="1:2" x14ac:dyDescent="0.3">
      <c r="A20" s="3" t="s">
        <v>15</v>
      </c>
      <c r="B20" s="6">
        <f>((((B15)+(B16))+(B17))+(B18))+(B19)</f>
        <v>348674.06999999995</v>
      </c>
    </row>
    <row r="21" spans="1:2" x14ac:dyDescent="0.3">
      <c r="A21" s="3" t="s">
        <v>16</v>
      </c>
      <c r="B21" s="5">
        <f>50767.63</f>
        <v>50767.63</v>
      </c>
    </row>
    <row r="22" spans="1:2" x14ac:dyDescent="0.3">
      <c r="A22" s="3" t="s">
        <v>17</v>
      </c>
      <c r="B22" s="5">
        <f>79.44</f>
        <v>79.44</v>
      </c>
    </row>
    <row r="23" spans="1:2" x14ac:dyDescent="0.3">
      <c r="A23" s="3" t="s">
        <v>18</v>
      </c>
      <c r="B23" s="6">
        <f>((((((B11)+(B12))+(B13))+(B14))+(B20))+(B21))+(B22)</f>
        <v>410854.17</v>
      </c>
    </row>
    <row r="24" spans="1:2" x14ac:dyDescent="0.3">
      <c r="A24" s="3" t="s">
        <v>19</v>
      </c>
      <c r="B24" s="6">
        <f>(B9)-(B23)</f>
        <v>2920345.83</v>
      </c>
    </row>
    <row r="25" spans="1:2" x14ac:dyDescent="0.3">
      <c r="A25" s="3" t="s">
        <v>20</v>
      </c>
      <c r="B25" s="7">
        <f>(B24)+(0)</f>
        <v>2920345.83</v>
      </c>
    </row>
    <row r="26" spans="1:2" x14ac:dyDescent="0.3">
      <c r="A26" s="3"/>
      <c r="B26" s="4"/>
    </row>
  </sheetData>
  <mergeCells count="3">
    <mergeCell ref="A1:B1"/>
    <mergeCell ref="A2:B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Profit and Loss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malgorzata sienkowski</cp:lastModifiedBy>
  <dcterms:created xsi:type="dcterms:W3CDTF">2023-12-13T17:00:06Z</dcterms:created>
  <dcterms:modified xsi:type="dcterms:W3CDTF">2023-12-13T17:01:37Z</dcterms:modified>
</cp:coreProperties>
</file>